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0" yWindow="0" windowWidth="20490" windowHeight="7755" tabRatio="936" activeTab="9"/>
  </bookViews>
  <sheets>
    <sheet name="Домофония" sheetId="24" r:id="rId1"/>
    <sheet name="IP Видео" sheetId="15" r:id="rId2"/>
    <sheet name="HD Видео" sheetId="26" r:id="rId3"/>
    <sheet name="Аналоговое Видео" sheetId="27" r:id="rId4"/>
    <sheet name="ОПС" sheetId="29" r:id="rId5"/>
    <sheet name="Доводчики" sheetId="30" r:id="rId6"/>
    <sheet name="Замки" sheetId="31" r:id="rId7"/>
    <sheet name="Сопутствующие" sheetId="33" r:id="rId8"/>
    <sheet name="АКБ" sheetId="34" r:id="rId9"/>
    <sheet name="Кабельная продукция" sheetId="23" r:id="rId10"/>
    <sheet name="Курс" sheetId="12" state="veryHidden" r:id="rId11"/>
  </sheets>
  <definedNames>
    <definedName name="_AAA">#REF!</definedName>
    <definedName name="Excel_BuiltIn_Print_Area_1_1">#REF!</definedName>
    <definedName name="Excel_BuiltIn_Print_Area_1_1_1">#REF!</definedName>
  </definedNames>
  <calcPr calcId="124519"/>
  <customWorkbookViews>
    <customWorkbookView name="podbolotova - Личное представление" guid="{1E0AEFC7-9FCB-4491-93F1-EAD747C25596}" mergeInterval="0" personalView="1" maximized="1" xWindow="-8" yWindow="-8" windowWidth="1456" windowHeight="886" tabRatio="931" activeSheetId="13"/>
  </customWorkbookViews>
</workbook>
</file>

<file path=xl/calcChain.xml><?xml version="1.0" encoding="utf-8"?>
<calcChain xmlns="http://schemas.openxmlformats.org/spreadsheetml/2006/main">
  <c r="G57" i="33"/>
  <c r="G58"/>
  <c r="G56"/>
  <c r="G51"/>
  <c r="G52"/>
  <c r="G53"/>
  <c r="G54"/>
  <c r="G55"/>
  <c r="G50"/>
  <c r="G49"/>
  <c r="G40"/>
  <c r="G41"/>
  <c r="G42"/>
  <c r="G43"/>
  <c r="G44"/>
  <c r="G45"/>
  <c r="G46"/>
  <c r="G47"/>
  <c r="G48"/>
  <c r="G39"/>
  <c r="G38"/>
  <c r="G37"/>
  <c r="F37"/>
  <c r="G36"/>
  <c r="G35"/>
  <c r="G33"/>
  <c r="G34"/>
  <c r="G32"/>
  <c r="G29"/>
  <c r="G30"/>
  <c r="G31"/>
  <c r="G27"/>
  <c r="G28"/>
  <c r="G25"/>
  <c r="G26"/>
  <c r="G22"/>
  <c r="G23"/>
  <c r="G24"/>
  <c r="G21"/>
  <c r="G19"/>
  <c r="G20"/>
  <c r="G18"/>
  <c r="G17"/>
  <c r="G12"/>
  <c r="G13"/>
  <c r="G14"/>
  <c r="G15"/>
  <c r="G16"/>
  <c r="G11"/>
  <c r="G9"/>
  <c r="G8"/>
  <c r="F56"/>
  <c r="F51"/>
  <c r="F52"/>
  <c r="F53"/>
  <c r="F54"/>
  <c r="F55"/>
  <c r="F50"/>
  <c r="F40"/>
  <c r="F41"/>
  <c r="F42"/>
  <c r="F43"/>
  <c r="F44"/>
  <c r="F45"/>
  <c r="F46"/>
  <c r="F47"/>
  <c r="F48"/>
  <c r="F39"/>
  <c r="F38"/>
  <c r="F35"/>
  <c r="F34"/>
  <c r="F33"/>
  <c r="F32"/>
  <c r="F31"/>
  <c r="F30"/>
  <c r="F27"/>
  <c r="F28"/>
  <c r="F29"/>
  <c r="F26"/>
  <c r="F25"/>
  <c r="F23"/>
  <c r="F24"/>
  <c r="F22"/>
  <c r="F21"/>
  <c r="F16"/>
  <c r="F17"/>
  <c r="F14"/>
  <c r="F15"/>
  <c r="F12"/>
  <c r="F13"/>
  <c r="F11"/>
  <c r="G9" i="31"/>
  <c r="G8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11"/>
  <c r="F9"/>
  <c r="F8"/>
  <c r="G9" i="30"/>
  <c r="G10"/>
  <c r="G11"/>
  <c r="G12"/>
  <c r="G13"/>
  <c r="G14"/>
  <c r="G15"/>
  <c r="G16"/>
  <c r="G17"/>
  <c r="G18"/>
  <c r="G19"/>
  <c r="G8"/>
  <c r="G9" i="29"/>
  <c r="G10"/>
  <c r="G11"/>
  <c r="G12"/>
  <c r="G13"/>
  <c r="G14"/>
  <c r="G15"/>
  <c r="G16"/>
  <c r="G17"/>
  <c r="G18"/>
  <c r="G8"/>
  <c r="G9" i="27"/>
  <c r="G10"/>
  <c r="G8"/>
  <c r="F10"/>
  <c r="F9"/>
  <c r="F8"/>
  <c r="G40" i="26"/>
  <c r="G41"/>
  <c r="G42"/>
  <c r="G43"/>
  <c r="G44"/>
  <c r="G45"/>
  <c r="G46"/>
  <c r="G47"/>
  <c r="G48"/>
  <c r="G49"/>
  <c r="G39"/>
  <c r="G32"/>
  <c r="G33"/>
  <c r="G34"/>
  <c r="G35"/>
  <c r="G36"/>
  <c r="G37"/>
  <c r="G31"/>
  <c r="G29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8"/>
  <c r="F40"/>
  <c r="F41"/>
  <c r="F42"/>
  <c r="F43"/>
  <c r="F44"/>
  <c r="F45"/>
  <c r="F46"/>
  <c r="F47"/>
  <c r="F48"/>
  <c r="F49"/>
  <c r="F39"/>
  <c r="F33"/>
  <c r="F27"/>
  <c r="F26"/>
  <c r="F25"/>
  <c r="F24"/>
  <c r="F28"/>
  <c r="F29"/>
  <c r="F8"/>
  <c r="G41" i="15"/>
  <c r="G40"/>
  <c r="G38"/>
  <c r="G36"/>
  <c r="G33"/>
  <c r="G34"/>
  <c r="G32"/>
  <c r="G30"/>
  <c r="G29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8"/>
  <c r="F41"/>
  <c r="F40"/>
  <c r="F38"/>
  <c r="F36"/>
  <c r="F32"/>
  <c r="F29"/>
  <c r="F30"/>
  <c r="F19"/>
  <c r="F9"/>
  <c r="F10"/>
  <c r="F11"/>
  <c r="F12"/>
  <c r="F13"/>
  <c r="F14"/>
  <c r="F15"/>
  <c r="F16"/>
  <c r="F17"/>
  <c r="F18"/>
  <c r="F20"/>
  <c r="F21"/>
  <c r="F22"/>
  <c r="F23"/>
  <c r="F24"/>
  <c r="F25"/>
  <c r="F26"/>
  <c r="F27"/>
  <c r="F8"/>
  <c r="G76" i="24"/>
  <c r="G75"/>
  <c r="G73"/>
  <c r="G72"/>
  <c r="G71"/>
  <c r="G60"/>
  <c r="G61"/>
  <c r="G62"/>
  <c r="G63"/>
  <c r="G64"/>
  <c r="G65"/>
  <c r="G66"/>
  <c r="G67"/>
  <c r="G68"/>
  <c r="G69"/>
  <c r="G59"/>
  <c r="G57"/>
  <c r="G56"/>
  <c r="G54"/>
  <c r="G52"/>
  <c r="G46"/>
  <c r="G47"/>
  <c r="G48"/>
  <c r="G49"/>
  <c r="G50"/>
  <c r="G51"/>
  <c r="G45"/>
  <c r="G37"/>
  <c r="G38"/>
  <c r="G39"/>
  <c r="G40"/>
  <c r="G41"/>
  <c r="G42"/>
  <c r="G43"/>
  <c r="G36"/>
  <c r="G18"/>
  <c r="G19"/>
  <c r="G20"/>
  <c r="G21"/>
  <c r="G22"/>
  <c r="G23"/>
  <c r="G24"/>
  <c r="G25"/>
  <c r="G26"/>
  <c r="G27"/>
  <c r="G28"/>
  <c r="G29"/>
  <c r="G30"/>
  <c r="G31"/>
  <c r="G32"/>
  <c r="G33"/>
  <c r="G34"/>
  <c r="G17"/>
  <c r="G9"/>
  <c r="G10"/>
  <c r="G11"/>
  <c r="G12"/>
  <c r="G13"/>
  <c r="G14"/>
  <c r="G15"/>
  <c r="G8"/>
  <c r="F76"/>
  <c r="F75"/>
  <c r="F72"/>
  <c r="F73"/>
  <c r="F71"/>
  <c r="F60"/>
  <c r="F61"/>
  <c r="F62"/>
  <c r="F63"/>
  <c r="F64"/>
  <c r="F65"/>
  <c r="F66"/>
  <c r="F67"/>
  <c r="F68"/>
  <c r="F69"/>
  <c r="F59"/>
  <c r="F57"/>
  <c r="F56"/>
  <c r="F54"/>
  <c r="F46"/>
  <c r="F47"/>
  <c r="F48"/>
  <c r="F49"/>
  <c r="F50"/>
  <c r="F51"/>
  <c r="F52"/>
  <c r="F45"/>
  <c r="F37"/>
  <c r="F38"/>
  <c r="F39"/>
  <c r="F40"/>
  <c r="F41"/>
  <c r="F42"/>
  <c r="F43"/>
  <c r="F36"/>
  <c r="F18"/>
  <c r="F19"/>
  <c r="F20"/>
  <c r="F21"/>
  <c r="F22"/>
  <c r="F23"/>
  <c r="F24"/>
  <c r="F25"/>
  <c r="F26"/>
  <c r="F27"/>
  <c r="F28"/>
  <c r="F29"/>
  <c r="F30"/>
  <c r="F31"/>
  <c r="F32"/>
  <c r="F33"/>
  <c r="F34"/>
  <c r="F17"/>
  <c r="F9"/>
  <c r="F10"/>
  <c r="F11"/>
  <c r="F12"/>
  <c r="F13"/>
  <c r="F14"/>
  <c r="F15"/>
  <c r="F8" l="1"/>
  <c r="F20" i="33" l="1"/>
  <c r="F18"/>
  <c r="F19"/>
  <c r="F58"/>
  <c r="F57"/>
  <c r="F49"/>
  <c r="G21" i="34"/>
  <c r="F21"/>
  <c r="K21" s="1"/>
  <c r="G20"/>
  <c r="F20"/>
  <c r="K20" s="1"/>
  <c r="G19"/>
  <c r="F19"/>
  <c r="K19" s="1"/>
  <c r="G18"/>
  <c r="F18"/>
  <c r="K18" s="1"/>
  <c r="G17"/>
  <c r="F17"/>
  <c r="K17" s="1"/>
  <c r="G16"/>
  <c r="F16"/>
  <c r="K16" s="1"/>
  <c r="G14"/>
  <c r="F14"/>
  <c r="K14" s="1"/>
  <c r="G13"/>
  <c r="F13"/>
  <c r="K13" s="1"/>
  <c r="G12"/>
  <c r="F12"/>
  <c r="K12" s="1"/>
  <c r="G11"/>
  <c r="F11"/>
  <c r="K11" s="1"/>
  <c r="G10"/>
  <c r="F10"/>
  <c r="K10" s="1"/>
  <c r="G9"/>
  <c r="F9"/>
  <c r="K9" s="1"/>
  <c r="G8"/>
  <c r="F8"/>
  <c r="K8" s="1"/>
  <c r="G27"/>
  <c r="F27"/>
  <c r="K27" s="1"/>
  <c r="G26"/>
  <c r="F26"/>
  <c r="K26" s="1"/>
  <c r="G25"/>
  <c r="F25"/>
  <c r="K25" s="1"/>
  <c r="G23"/>
  <c r="F23"/>
  <c r="K23" s="1"/>
  <c r="G22"/>
  <c r="F22"/>
  <c r="K22" s="1"/>
  <c r="G46"/>
  <c r="F46"/>
  <c r="K46" s="1"/>
  <c r="G45"/>
  <c r="F45"/>
  <c r="K45" s="1"/>
  <c r="G44"/>
  <c r="F44"/>
  <c r="K44" s="1"/>
  <c r="G43"/>
  <c r="F43"/>
  <c r="K43" s="1"/>
  <c r="G42"/>
  <c r="F42"/>
  <c r="K42" s="1"/>
  <c r="G41"/>
  <c r="F41"/>
  <c r="K41" s="1"/>
  <c r="G40"/>
  <c r="F40"/>
  <c r="K40" s="1"/>
  <c r="G39"/>
  <c r="F39"/>
  <c r="K39" s="1"/>
  <c r="G37"/>
  <c r="F37"/>
  <c r="K37" s="1"/>
  <c r="G36"/>
  <c r="F36"/>
  <c r="K36" s="1"/>
  <c r="G35"/>
  <c r="F35"/>
  <c r="K35" s="1"/>
  <c r="G34"/>
  <c r="F34"/>
  <c r="K34" s="1"/>
  <c r="G32"/>
  <c r="F32"/>
  <c r="K32" s="1"/>
  <c r="G31"/>
  <c r="F31"/>
  <c r="K31" s="1"/>
  <c r="G30"/>
  <c r="F30"/>
  <c r="K30" s="1"/>
  <c r="G29"/>
  <c r="F29"/>
  <c r="K29" s="1"/>
  <c r="G70" i="33"/>
  <c r="F70"/>
  <c r="G69"/>
  <c r="F69"/>
  <c r="G68"/>
  <c r="F68"/>
  <c r="G67"/>
  <c r="F67"/>
  <c r="G66"/>
  <c r="F66"/>
  <c r="G65"/>
  <c r="F65"/>
  <c r="G64"/>
  <c r="F64"/>
  <c r="G63"/>
  <c r="F63"/>
  <c r="G62"/>
  <c r="F62"/>
  <c r="G61"/>
  <c r="F61"/>
  <c r="G60"/>
  <c r="F60"/>
  <c r="F36"/>
  <c r="F9"/>
  <c r="F8"/>
  <c r="F19" i="30"/>
  <c r="F18"/>
  <c r="F17"/>
  <c r="F16"/>
  <c r="F15"/>
  <c r="F14"/>
  <c r="F13"/>
  <c r="F12"/>
  <c r="F11"/>
  <c r="F10"/>
  <c r="F9"/>
  <c r="F8"/>
  <c r="F18" i="29" l="1"/>
  <c r="F15"/>
  <c r="F14"/>
  <c r="F13"/>
  <c r="F12"/>
  <c r="F11"/>
  <c r="F10"/>
  <c r="F9"/>
  <c r="F8"/>
  <c r="F37" i="26"/>
  <c r="F36"/>
  <c r="F35"/>
  <c r="F34"/>
  <c r="F32"/>
  <c r="F31"/>
  <c r="F20"/>
  <c r="F19"/>
  <c r="F18"/>
  <c r="F13"/>
  <c r="F12"/>
  <c r="F11"/>
  <c r="F10"/>
  <c r="F9"/>
  <c r="F23"/>
  <c r="F22"/>
  <c r="F21"/>
  <c r="F17"/>
  <c r="F16"/>
  <c r="F15"/>
  <c r="F14"/>
  <c r="F33" i="15"/>
  <c r="F34"/>
  <c r="G50" i="23" l="1"/>
  <c r="F50"/>
  <c r="G44"/>
  <c r="G45"/>
  <c r="G46"/>
  <c r="G47"/>
  <c r="G48"/>
  <c r="G49"/>
  <c r="F44"/>
  <c r="F45"/>
  <c r="F46"/>
  <c r="F47"/>
  <c r="F48"/>
  <c r="F49"/>
  <c r="G43"/>
  <c r="F43"/>
  <c r="G40"/>
  <c r="G41"/>
  <c r="F40"/>
  <c r="F41"/>
  <c r="G38"/>
  <c r="G39"/>
  <c r="F38"/>
  <c r="F39"/>
  <c r="G37"/>
  <c r="F37"/>
  <c r="G34"/>
  <c r="G35"/>
  <c r="F34"/>
  <c r="F35"/>
  <c r="G33"/>
  <c r="F33"/>
  <c r="G27"/>
  <c r="G28"/>
  <c r="G29"/>
  <c r="G30"/>
  <c r="G31"/>
  <c r="F27"/>
  <c r="F28"/>
  <c r="F29"/>
  <c r="F30"/>
  <c r="F31"/>
  <c r="G26"/>
  <c r="F26"/>
  <c r="G22"/>
  <c r="F22"/>
  <c r="G17"/>
  <c r="G18"/>
  <c r="G19"/>
  <c r="G20"/>
  <c r="G21"/>
  <c r="G23"/>
  <c r="G24"/>
  <c r="F17"/>
  <c r="F18"/>
  <c r="F19"/>
  <c r="F20"/>
  <c r="F21"/>
  <c r="F23"/>
  <c r="F24"/>
  <c r="G16"/>
  <c r="F16"/>
  <c r="G14"/>
  <c r="G12"/>
  <c r="G13"/>
  <c r="G9"/>
  <c r="G10"/>
  <c r="G11"/>
  <c r="G8"/>
  <c r="F9"/>
  <c r="F10"/>
  <c r="F11"/>
  <c r="F12"/>
  <c r="F13"/>
  <c r="F14"/>
  <c r="F8"/>
  <c r="F17" i="29" l="1"/>
  <c r="F16"/>
</calcChain>
</file>

<file path=xl/sharedStrings.xml><?xml version="1.0" encoding="utf-8"?>
<sst xmlns="http://schemas.openxmlformats.org/spreadsheetml/2006/main" count="1147" uniqueCount="688">
  <si>
    <t>FE-4CHP2</t>
  </si>
  <si>
    <t>FE-71C</t>
  </si>
  <si>
    <t>FE-WICAM</t>
  </si>
  <si>
    <t>FE-101it</t>
  </si>
  <si>
    <t>FE-12M</t>
  </si>
  <si>
    <t>FE-12D</t>
  </si>
  <si>
    <t>FE-VE02 Silver</t>
  </si>
  <si>
    <t>FE-305C</t>
  </si>
  <si>
    <t>FE-2370</t>
  </si>
  <si>
    <t>FE-L100</t>
  </si>
  <si>
    <t xml:space="preserve">FE-L280W </t>
  </si>
  <si>
    <t>FE-L350</t>
  </si>
  <si>
    <t>FE-L500</t>
  </si>
  <si>
    <t xml:space="preserve">FE-L500W </t>
  </si>
  <si>
    <t>Уголок L180</t>
  </si>
  <si>
    <t>Уголок L180 для крепления замка FE-L180</t>
  </si>
  <si>
    <t>Уголок L280</t>
  </si>
  <si>
    <t>Уголок L280 для крепления замка FE-L280</t>
  </si>
  <si>
    <t>Уголок L280W</t>
  </si>
  <si>
    <t>Уголок L280W для крепления замка FE-L280W</t>
  </si>
  <si>
    <t>Уголок L350</t>
  </si>
  <si>
    <t>Уголок L350 для крепления замка FE-L350</t>
  </si>
  <si>
    <t>Уголок L500</t>
  </si>
  <si>
    <t>Уголок L500 для крепления замка FE-L500</t>
  </si>
  <si>
    <t>Уголок L500W</t>
  </si>
  <si>
    <t>Уголок L500W для крепления замка FE-L500W</t>
  </si>
  <si>
    <t>FE-F-1,25/24</t>
  </si>
  <si>
    <t>FE-F-5/12</t>
  </si>
  <si>
    <t>FE-F-2,5/24</t>
  </si>
  <si>
    <t>FE-S-1,25/12</t>
  </si>
  <si>
    <t xml:space="preserve">FE-S-3/12 </t>
  </si>
  <si>
    <t>FE-S-5/12</t>
  </si>
  <si>
    <t>FE-DDH-18ch-10/12</t>
  </si>
  <si>
    <t>FE-DDH-9ch-5/12</t>
  </si>
  <si>
    <t xml:space="preserve">FE-12/50
</t>
  </si>
  <si>
    <t>FE-700KP</t>
  </si>
  <si>
    <t>FE-105WS</t>
  </si>
  <si>
    <t>IP Камеры</t>
  </si>
  <si>
    <t>FE-IPC-BL200P</t>
  </si>
  <si>
    <t>FE-IPC-BL200PV</t>
  </si>
  <si>
    <t>FE-IPC-DL200P</t>
  </si>
  <si>
    <t>Аналоговые видеокамеры</t>
  </si>
  <si>
    <t xml:space="preserve">FE D80C </t>
  </si>
  <si>
    <t>FE I80C/15M</t>
  </si>
  <si>
    <t xml:space="preserve"> </t>
  </si>
  <si>
    <t>FE-100</t>
  </si>
  <si>
    <t>AHD видеокамеры</t>
  </si>
  <si>
    <t>FE-IPC-DW200P</t>
  </si>
  <si>
    <t>FE-IPC-DWL200P</t>
  </si>
  <si>
    <t>FE-IBV720AHD/45M
 (белая) </t>
  </si>
  <si>
    <t>FE-B720AHD </t>
  </si>
  <si>
    <t>FE-70C4</t>
  </si>
  <si>
    <t>FE-40C</t>
  </si>
  <si>
    <t>FE-100RC</t>
  </si>
  <si>
    <t>FE-L100 S</t>
  </si>
  <si>
    <t>FE-L1200</t>
  </si>
  <si>
    <t>FE-EXIT</t>
  </si>
  <si>
    <t>FE-104POE-S</t>
  </si>
  <si>
    <t>FE-108E-POE</t>
  </si>
  <si>
    <t>FE-1016POE</t>
  </si>
  <si>
    <t>FE-202P+HD</t>
  </si>
  <si>
    <t>FE-43C</t>
  </si>
  <si>
    <t>FE-AN-1/12</t>
  </si>
  <si>
    <t>FE-AN-3/12</t>
  </si>
  <si>
    <t>FE HSPD1080AHD/120M</t>
  </si>
  <si>
    <t>FE-code</t>
  </si>
  <si>
    <t>FE-Code всепогодная кодонаборная панель со встроенным считывателем карт Em-marine. До 1000 паролей и держателей карт,  две зоны открытия. Режим доступа: Код/карта/код+карта</t>
  </si>
  <si>
    <t>FE-IBV1080MHD/40M</t>
  </si>
  <si>
    <t>FE-70M</t>
  </si>
  <si>
    <t>FE-101M</t>
  </si>
  <si>
    <t>FE-1220</t>
  </si>
  <si>
    <t>FE-1230</t>
  </si>
  <si>
    <t>FE-1250</t>
  </si>
  <si>
    <t>FE-IPC-BL300PVA</t>
  </si>
  <si>
    <t>FE-IPC-HSPD220PZ</t>
  </si>
  <si>
    <t>FE-IPC-QL200PA</t>
  </si>
  <si>
    <t>FE-IPC-DL201PVA</t>
  </si>
  <si>
    <t>FE-IPC-DL301PVA</t>
  </si>
  <si>
    <t>FE-SHOPOT-02</t>
  </si>
  <si>
    <t>FE-SHOPOT-03</t>
  </si>
  <si>
    <t>FE-12M координатная аудиотрубка для подъездного аудиодомофона с 2-х проводной схемой подключения.
Трубка предназначена для использования с домофонами VIZIT, CYFRAL, ELTIS, METAKOM.
Номер квартиры вызываемой с панели подъездного домофона устанавливается атоматически обще домовым коммутатором, установленным на линии подъездного домофона.</t>
  </si>
  <si>
    <t>FE-12D цифровая аудиотрубка для подъездного аудиодомофона с 2-х проводной схемой подключения.
Трубка предназначена для использования с домофонами Laskomex, Marshal, Proel, Raikman, Rainman, Filman, Keyman.
Номер квартиры вызываемой с панели подъездного домофона устанавливается внутри трубки с помощью перемычек, двоичным кодом (1.2.4.8.16.32.64.128) путем установки перемычек и получения суммы равной номеру квартиры.</t>
  </si>
  <si>
    <t>FE Commpact Kit До 32 беспроводных устройств, 19 брелоков, встроенный АКБ,   до 5 номеров, 3 ПЦН. В комплекте: ИК-извещатель, магнитоконтакт,  4-х кнопочных брелок.</t>
  </si>
  <si>
    <t>FE-700KP Беспроводная клавиатура для FE Magic Touch</t>
  </si>
  <si>
    <t>FE-100RC 4-х кнопочный брелок FE Next</t>
  </si>
  <si>
    <t>FE-105WS Беспроводная сирена дляFE Magic Touch, питается  от сети AC 220V</t>
  </si>
  <si>
    <t>FE-9935PGA</t>
  </si>
  <si>
    <t>FE-9935SA</t>
  </si>
  <si>
    <t>FE-MA300</t>
  </si>
  <si>
    <t>FE-MA300 Биометрический контроллер-считыватель. Количество шаблонов отпечатка пальца: 1500. Количество карт: 10000. Количество записей в журнале событий: 100000. Коммуникации: RS232/485, TCP/IP, USB-хост. Интерфейсы контроля доступа: замок, датчик двери, кнопка «EXIT», тревожная сигнализация. Интерфейс Wiegand 26: вход/выход.</t>
  </si>
  <si>
    <t>FE-5802GE-POE</t>
  </si>
  <si>
    <t>Курс дилер/опт</t>
  </si>
  <si>
    <t>Курс РРЦ</t>
  </si>
  <si>
    <t>FE ID80C/10M</t>
  </si>
  <si>
    <t xml:space="preserve">FE-IPC-BL100P Eco </t>
  </si>
  <si>
    <t xml:space="preserve">FE-IPC-BL200P Eco </t>
  </si>
  <si>
    <t xml:space="preserve">FE-IPC-DL100P Eco </t>
  </si>
  <si>
    <t xml:space="preserve">FE-IPC-DL200P Eco </t>
  </si>
  <si>
    <t>FE-IPC-BL202PA</t>
  </si>
  <si>
    <t>FE-PLUS</t>
  </si>
  <si>
    <t xml:space="preserve">FE-12M BLACK </t>
  </si>
  <si>
    <t>FE-IPC-BL200PVA</t>
  </si>
  <si>
    <t>FE-PLUS Комплект  
Видеодомофон FE-VELA: дисплей 4,3" TFT; сенсорные кнопки; подключение до 2-х вызывных панелей и до 2-х видеокамер; адресный интерком, OSD меню; питание DC 15В (внешний БП)
Вызывная видеопанель AVP-508: разрешение 600 ТВл; угол обзора 75гр.; ИК подветка;  питание DC 12В;  рабочий диапазон t -50…+50; комплектуется козырьком и угловым кронштейном; размер 40х122х24мм</t>
  </si>
  <si>
    <t>FE-40C Видеодомофон: дисплей 4,3" TFT; сенсорные кнопки; подключение до 2-х вызывных панелей;  OSD меню; питание AC 220В (встроенный БП) или от внешнего БП DC 14.5В (приобретается отдельно)</t>
  </si>
  <si>
    <t>FE-43C Видеодомофон: дисплей 4,3" TFT; механические кнопки; подключение до 2-х вызывных панелей;  OSD меню; питание AC 220В (встроенный БП) или от внешнего БП DC 12В (приобретается отдельно)</t>
  </si>
  <si>
    <t xml:space="preserve">FE-70CH ORION Видеодомофон: дисплей 7" TFT; сенсорные кнопки; подключение до 2-х вызывных панелей и до 2-х видеокамер; OSD меню; адресный интерком; питание AC 220В (встроенный БП)  </t>
  </si>
  <si>
    <t>FE-IP70M Видеодомофон: дисплей 7" TFT; сенсорные кнопки; подключение 2-х выз панелей; OSD меню; подключение к сети интернет; запись фото и видео, поддержка SD,  питание AC 220В (встроенный БП) .
Особенность: переадресация видео звонков на мобильные устройства, открывание замка с мобильного устройства, возможность питания от внешнего БП DC 12В (приобретается отдельно)</t>
  </si>
  <si>
    <t>FE-4CHP2 Видеодомофон: дисплей 4" TFT;  механические кнопки; подключение до 2-х вызывных панелей; OSD меню; питание AC 220В (встроенный БП)   
Особенность: возможность подключение дополнительной аудиотрубки</t>
  </si>
  <si>
    <t>FE-71C Видеодомофон: дисплей 7" TFT; механические кнопки; подключение до 2-х вызывных панелей и до 2-х видеокамер; адресный интерком; OSD меню; питание AC 220В (встроенный БП)</t>
  </si>
  <si>
    <t>FE-WICAM беспроводная цветная камера для FE-35WI: дальность до 100м(открытое пространство); угол обзора 45; ИК подсветка; микрофон; шарнирный кронштейн.</t>
  </si>
  <si>
    <t>FE-305C МЕДЬ Вызывная видеопанель: разрешение 800 ТВл; угол обзора 90гр.; ИК подветка;  питание DC 12В;  рабочий диапазон t -45…+55; комплектуется козырьком и угловым кронштейном; размер 40х122х24мм</t>
  </si>
  <si>
    <t>FE-ORION Комплект 
Видеодомофон FE-70CH ORION : дисплей 7" TFT; сенсорные кнопки; подключение до 2-х вызывных панелей и до 2-х видеокамер; OSD меню; адресный интерком; питание AC 220В (встроенный БП)  
Вызывная видеопанель FE-305C МЕДЬ: разрешение 800 ТВл; угол обзора 90гр.; ИК подветка;  питание DC 12В;  рабочий диапазон t -45…+55; комплектуется козырьком и угловым кронштейном; размер 40х122х24мм</t>
  </si>
  <si>
    <t>FE-ORION Комплект
FE-70CH+FE-305C</t>
  </si>
  <si>
    <t>FE-IBV960MHD/40M</t>
  </si>
  <si>
    <t>FE-DV960MHD/30M </t>
  </si>
  <si>
    <t>FE-IBV1080MHD/45M </t>
  </si>
  <si>
    <t>FE-IDV1080MHD/35M</t>
  </si>
  <si>
    <t>FE-IDV1080MHD/35M-AF</t>
  </si>
  <si>
    <t>FE-IBV1080MHD/40M-AF</t>
  </si>
  <si>
    <t>FE-D4.0AHD/25M</t>
  </si>
  <si>
    <t>FE-IBV4.0AHD/40M</t>
  </si>
  <si>
    <t>FE-IDV4.0AHD/35M</t>
  </si>
  <si>
    <t>FE-70M BLACK Видеодомофон: дисплей 7" TFT; сенсорные кнопки; подключение до 2-х вызывных панелей и до 2-х видеокамер; интерком; графическое меню; запись фото и видео; поддержка microSD;  питание AC 220В (встроенный БП)   
Особенность:   возможность вести запись с видеокамеры по детекции движения (датчик движения приобретается отдельно), возможность питания от внешнего БП DC 12В (приобретается отдельно)</t>
  </si>
  <si>
    <t>FE-70C4 Видеодомофон: дисплей 7" TFT; сенсорные кнопки; подключение до 4-х вызывных панелей; адресный интерком; графическое меню; питание AC 220В (встроенный БП)
Особенность: возможность подключения до 4-х вызывных панелей,  возможность питания от внешнего БП DC 14,5В (приобретается отдельно)</t>
  </si>
  <si>
    <t>FE-101M Видеодомофон: дисплей 10" TFT; сенсорные кнопки; подключение до 2-х вызывных панелей и до 2-х видеокамер; интерком ; графическое меню; запись фото и видео; поддержка microSD;  питание AC 220В (встроенный БП)
Особенность:   возможность вести запись с видеокамеры по детекции движения (датчик движения приобретается отдельно, возможность питания от внешнего БП DC 12В (приобретается отдельно)</t>
  </si>
  <si>
    <t>FE-101it  Видеодомофон: дисплей 10" TFT; сенсорный экран, подключение до 2-х вызывных панелей и до 4-х видеокамер; адресный интерком; графическое меню; запись фото и видео, детектор движения; фоторамка; голосовое сообщение; поддержка microSD; питание AC 220В (встроенный БП)  
Особенность: функция телефона,  переадресация вызовов на телефон при подключении к телефоной линии, открывание замка с телефона, возможность питания от внешнего БП DC 14,5В (приобретается отдельно)</t>
  </si>
  <si>
    <t>FE-35WI Беспроводной видеодомофон: дисплей 3,5" TFT, механические кнопки; подключение 1-й вызывной панели (в комплекте) и до 3-х видеокамер FE-WICAM; графическое меню; запись фото и видео, детектор движения; поддержка microSD; питание DC 5v / Аккумулятор  (внешний БП) 
Вызывная видео панель: разрешение 0,3мп;  ИК подсветка; питание DC 5v / Аккумулятор</t>
  </si>
  <si>
    <t>Гибридные видеокамеры</t>
  </si>
  <si>
    <t>FE-1104MHD light</t>
  </si>
  <si>
    <t>FE-1104MHD</t>
  </si>
  <si>
    <t>FE-1108MHD</t>
  </si>
  <si>
    <t>FE-1116MHD</t>
  </si>
  <si>
    <t>FE-2104MHD</t>
  </si>
  <si>
    <t>FE-2108MHD</t>
  </si>
  <si>
    <t xml:space="preserve">FE-2216MHD </t>
  </si>
  <si>
    <t>FE-5104MHD</t>
  </si>
  <si>
    <t>FE-5108MHD</t>
  </si>
  <si>
    <t xml:space="preserve">FE-5216MHD </t>
  </si>
  <si>
    <t>FE-IPC-DL202PV</t>
  </si>
  <si>
    <t>FE-ipanel 3  Вызывная видеопанель: разрешение 800 ТВл; угол обзора 110гр.; ИК подветка;  питание DC 12В;  рабочий диапазон t -30…+60; комплектуется  угловым кронштейном; размер 48x133.2x15.5мм</t>
  </si>
  <si>
    <t>Аксессуары для видеодомофонов</t>
  </si>
  <si>
    <t>FE-GR001</t>
  </si>
  <si>
    <t xml:space="preserve">Дополнительное реле открытия ворот. Для моделей: FE-70CH ORION, FE-70CH ORION DVR, FE-70 CAPELLA DVR </t>
  </si>
  <si>
    <t>FE-S-30/12</t>
  </si>
  <si>
    <t>FE-ID1080MHD PRO Starlight</t>
  </si>
  <si>
    <t>FE-IB1080MHD PRO Starlight</t>
  </si>
  <si>
    <t xml:space="preserve">FE-IPC-HSPD210PZ  </t>
  </si>
  <si>
    <t>FE-1108MHD light V2</t>
  </si>
  <si>
    <t>FE-ID1080MHD/10M</t>
  </si>
  <si>
    <t>FE-IBV1080MHD/40M Starlight</t>
  </si>
  <si>
    <t xml:space="preserve">FE-IDV1080MHD/35M Starlight Уличная купольная цветная гибридная видеокамера 1080P (AHD, CVI, TVI, CVBS) 1/2.8" Sony  STAVIS  CMOS  IMX291+NVP2441, 1920*1080(25 fps), чувствительность 0.0001Lux F1.2, объектив f=2,8-12 mm, дальность ИК 35м  .Температурный режим:-40/+60,Расстояние передачи До 500m по 75-3 коаксиальному кабелю, Питание  12В. </t>
  </si>
  <si>
    <t>FE-IDV1080MHD/35M Starlight</t>
  </si>
  <si>
    <t>FE-527S</t>
  </si>
  <si>
    <t>FE-527S Датчик дыма FE Magic Touch</t>
  </si>
  <si>
    <t>FE-SDA1080AHD/30M</t>
  </si>
  <si>
    <t>FE-70 ARIES white</t>
  </si>
  <si>
    <t>FE-70 ARIES  Видеодомофон: дисплей 7" TFT; сенсорный экран;  подключение до 2-х вызывных панелей и до 2-х видеокамер; интерком; графическое меню; запись фото и видео, детектор движения; поддержка microSD ; питание AC 220В (встроенный БП) 
Особенность: тонкий корпус, возможность питания от внешнего БП DC 12В (приобретается отдельно)</t>
  </si>
  <si>
    <t>FE-70CH ORION DVR Видеодомофон: дисплей 7" TFT;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 ;питание AC 220В (встроенный БП) 
Особенность:  MP3 мелодии в качестве звонка.</t>
  </si>
  <si>
    <t>FE-70 CAPELLA DVR  Видеодомофон: дисплей 7" TFT; сенсорный экран; 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 ;питание DC 15В (внешний БП)
Особенность: тонкий корпус, миниатюрный блок питания,MP3 мелодии в качестве звонка.</t>
  </si>
  <si>
    <t>FE-101 ATLAS  AHD Видеодомофон: дисплей 10" TFT; 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 ;питание AC 220В (встроенный БП) 
Особенность: Возможность работы в гибридном режиме AHD/Аналог , MP3 мелодии в качестве звонка.</t>
  </si>
  <si>
    <t>FE-311А</t>
  </si>
  <si>
    <t>FE-400 AHD silver</t>
  </si>
  <si>
    <t>FE-ipanel 3 silver</t>
  </si>
  <si>
    <t>FE-311A Вызывная видеопанель: разрешение 800 ТВл; угол обзора 90гр.; ИК подветка;  питание DC 12В;  рабочий диапазон t -30…+60; реле с НО/НЗ контактами; комплектуется козырьком и угловым кронштейном; размер 41x140x29мм</t>
  </si>
  <si>
    <t>FE-ARIES white Комплект</t>
  </si>
  <si>
    <t>FE-ARIES black Комплект</t>
  </si>
  <si>
    <t>FE-ATLAS black
AHD Комплект</t>
  </si>
  <si>
    <t>FE-ARIES  Комплект
Видеодомофон FE-70 ARIES : дисплей 7" TFT; сенсорный экран;  подключение до 2-х вызывных панелей и до 2-х видеокамер; интерком; графическое меню; запись фото и видео, детектор движения; поддержка microSD ; питание AC 220В (встроенный БП)
 Вызывная видеопанель FE-311A : разрешение 800 ТВл; угол обзора 90гр.; ИК подветка;  питание DC 12В;  рабочий диапазон t -30…+60; реле с НО/НЗ контактами; комплектуется козырьком и угловым кронштейном; размер 41x140x29мм</t>
  </si>
  <si>
    <t>FE-ATLAS black AHD Комплект
Видеодомофон FE-101 ATLAS  AHD : дисплей 10" TFT; 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 ;питание AC 220В (встроенный БП) 
Вызывная  видеопанель FE-400 AHD: разрешение 1.3 Мп;  угол обзора 110гр.; ИК подветка;  питание DC 12В;  рабочий диапазон t -30…+60; комплектуется  угловым кронштейном; размер 51x131х41мм (с козырьком)</t>
  </si>
  <si>
    <t>FE-KIT Квартира Комплект
Видеодомофон: дисплей 7" TFT; сенсорные кнопки, подключение до 2-х вызывных панелей и до 2-х видеокамер; интерком;OSD меню;  запись фото и видео, детектор движения; поддержка SD; питание AC 220В (встроенный БП) 
Вызывная видеопанель: разрешение 700 ТВл; угол обзора 75гр.; ИК подветка;  питание DC 12В;  рабочий диапазон t -45…+50; комплектуется козырьком и угловым кронштейном; размер 41х122х23мм</t>
  </si>
  <si>
    <t>FE-KIT Дом Комплект 
Видеодомофон:  дисплей 4" TFT; механические кнопки;  подключение до 2-х вызывных панелей и 1  видеокамера; интерком; питание AC 220В (встроенный БП) или от внешнего БП DC 12В (приобретается отдельно)  
Вызывная видеопанель: разрешение 700 ТВл; угол обзора 75гр.; ИК подветка;  питание DC 12В;  рабочий диапазон t -45…+50; комплектуется козырьком и угловым кронштейном; размер 41х122х23мм</t>
  </si>
  <si>
    <t>FE-mini</t>
  </si>
  <si>
    <t xml:space="preserve">FE-ipanel 3 bronze </t>
  </si>
  <si>
    <t>FE-321 silver</t>
  </si>
  <si>
    <t>FE-321  Вызывная видеопанель: разрешение 800 ТВл; угол обзора 110гр.; ИК подветка;  питание DC 12В;  рабочий диапазон t -30…+60; комплектуется  угловым кронштейном; размер 48x133.2x15.5мм</t>
  </si>
  <si>
    <t>FE-321 black</t>
  </si>
  <si>
    <t>FE-324 silver</t>
  </si>
  <si>
    <t>FE-324  Вызывная видеопанель на 4 абонента: разрешение 800 ТВл; угол обзора 110гр.; ИК подветка;  питание DC 12В;  рабочий диапазон t -30…+60; комплектуется  угловым кронштейном; размер 55x154x18мм</t>
  </si>
  <si>
    <t>FE-324 black</t>
  </si>
  <si>
    <t>FE-ipanel 3 ID white</t>
  </si>
  <si>
    <t>FE-ipanel 3 ID Вызывная видеопанель: разрешение 800 ТВл; угол обзора 110гр.; ИК подветка; встроенный считыватель EM-Marine;Работа с контроллером по Wiegand 26 или автономная работа - память на 20 карт EM-Marine;  питание DC 12В;  рабочий диапазон t -30…+60; комплектуется  угловым кронштейном; размер 48x133.2x15.5мм</t>
  </si>
  <si>
    <t>FE-ipanel 3 ID black</t>
  </si>
  <si>
    <t>FE Advance</t>
  </si>
  <si>
    <t>FE Advance. До 99 беспроводных датчиков, до 99 пультов дистанционного управления, Wi-Fi/GSM коммуникатор нового поколения с повышенным
классом передачи данных, голосовой интерфейс (русский язык), цветной ЖК дисплей, сенсорная клавиатура, передача тревожных сообщений на 6 телефонных номеров, SMS предупреждение о потере питания</t>
  </si>
  <si>
    <t>FE-510M</t>
  </si>
  <si>
    <t>FE-510M беспроводной датчик открытия двери/окна для FE ADVANCE</t>
  </si>
  <si>
    <t>FE-520P</t>
  </si>
  <si>
    <t>FE-520P беспроводной датчик движения для FE ADVANCE</t>
  </si>
  <si>
    <t>FE-550S</t>
  </si>
  <si>
    <t>FE-550S беспроводной датчик дыма для FE ADVANCE</t>
  </si>
  <si>
    <t>FE-580G</t>
  </si>
  <si>
    <t>FE-70CH ORION VZT</t>
  </si>
  <si>
    <t xml:space="preserve">FE-70CH ORION VZT Видеодомофон: дисплей 7" TFT; сенсорные кнопки; подключение до 2-х вызывных панелей и до 2-х видеокамер; OSD меню; адресный интерком; питание AC 220В (встроенный БП)  </t>
  </si>
  <si>
    <t>FE-70CH ORION DVR VZT</t>
  </si>
  <si>
    <t>FE-70CH ORION DVR VZT Видеодомофон: дисплей 7" TFT;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 ;питание AC 220В (встроенный БП) 
Особенность:  MP3 мелодии в качестве звонка.</t>
  </si>
  <si>
    <t xml:space="preserve">FE-70M VZT BLACK </t>
  </si>
  <si>
    <t>FE-70M VZT Видеодомофон: дисплей 7" TFT; сенсорные кнопки; подключение до 2-х вызывных панелей и до 2-х видеокамер; интерком; графическое меню; запись фото и видео; поддержка microSD;  питание AC 220В (встроенный БП)   
Особенность:   возможность вести запись с видеокамеры по детекции движения (датчик движения приобретается отдельно), возможность питания от внешнего БП DC 12В (приобретается отдельно)</t>
  </si>
  <si>
    <t>FE-70 ARIES VZT black</t>
  </si>
  <si>
    <t>FE-70 ARIES VZT  Видеодомофон: дисплей 7" TFT; сенсорный экран;  подключение до 2-х вызывных панелей и до 2-х видеокамер; интерком; графическое меню; запись фото и видео, детектор движения; поддержка microSD ; питание AC 220В (встроенный БП) 
Особенность: тонкий корпус, возможность питания от внешнего БП DC 12В (приобретается отдельно)</t>
  </si>
  <si>
    <t>FE-70 ARIES VZT white</t>
  </si>
  <si>
    <t>FE-101 ATLAS VZT black</t>
  </si>
  <si>
    <t>FE-101 ATLAS VZT  AHD Видеодомофон: дисплей 10" TFT; 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 ;питание AC 220В (встроенный БП) 
Особенность: Возможность работы в гибридном режиме AHD/Аналог , MP3 мелодии в качестве звонка.</t>
  </si>
  <si>
    <t>FE-101it VZT</t>
  </si>
  <si>
    <t>FE-101it VZT  Видеодомофон: дисплей 10" TFT; сенсорный экран, подключение до 2-х вызывных панелей и до 4-х видеокамер; адресный интерком; графическое меню; запись фото и видео, детектор движения; фоторамка; голосовое сообщение; поддержка microSD; питание AC 220В (встроенный БП)  
Особенность: функция телефона,  переадресация вызовов на телефон при подключении к телефоной линии, открывание замка с телефона, возможность питания от внешнего БП DC 14,5В (приобретается отдельно)</t>
  </si>
  <si>
    <t>FE-4CHP2 VZT</t>
  </si>
  <si>
    <t>FE-70CH ORION XL</t>
  </si>
  <si>
    <t xml:space="preserve">FE-70CH ORION XL Видеодомофон: дисплей 7" TFT; сенсорные кнопки; подключение до 2-х вызывных панелей и до 2-х видеокамер; OSD меню; адресный интерком; питание AC 220В (встроенный БП)  </t>
  </si>
  <si>
    <t>FE-70CH ORION DVR XL</t>
  </si>
  <si>
    <t>FE-70CH ORION DVR XL Видеодомофон: дисплей 7" TFT;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 ;питание AC 220В (встроенный БП) 
Особенность:  MP3 мелодии в качестве звонка.</t>
  </si>
  <si>
    <t xml:space="preserve">FE-70M XL BLACK </t>
  </si>
  <si>
    <t>FE-70M XL Видеодомофон: дисплей 7" TFT; сенсорные кнопки; подключение до 2-х вызывных панелей и до 2-х видеокамер; интерком; графическое меню; запись фото и видео; поддержка microSD;  питание AC 220В (встроенный БП)   
Особенность:   возможность вести запись с видеокамеры по детекции движения (датчик движения приобретается отдельно), возможность питания от внешнего БП DC 12В (приобретается отдельно)</t>
  </si>
  <si>
    <t>FE-70 ARIES XL black</t>
  </si>
  <si>
    <t>FE-70 ARIES XL  Видеодомофон: дисплей 7" TFT; сенсорный экран;  подключение до 2-х вызывных панелей и до 2-х видеокамер; интерком; графическое меню; запись фото и видео, детектор движения; поддержка microSD ; питание AC 220В (встроенный БП) 
Особенность: тонкий корпус, возможность питания от внешнего БП DC 12В (приобретается отдельно)</t>
  </si>
  <si>
    <t>FE-70 ARIES XL white</t>
  </si>
  <si>
    <t>FE-101 ATLAS XL black</t>
  </si>
  <si>
    <t>FE-101 ATLAS XL  AHD Видеодомофон: дисплей 10" TFT; 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 ;питание AC 220В (встроенный БП) 
Особенность: Возможность работы в гибридном режиме AHD/Аналог , MP3 мелодии в качестве звонка.</t>
  </si>
  <si>
    <t>FE-101it XL</t>
  </si>
  <si>
    <t>FE-101it XL  Видеодомофон: дисплей 10" TFT; сенсорный экран, подключение до 2-х вызывных панелей и до 4-х видеокамер; адресный интерком; графическое меню; запись фото и видео, детектор движения; фоторамка; голосовое сообщение; поддержка microSD; питание AC 220В (встроенный БП)  
Особенность: функция телефона,  переадресация вызовов на телефон при подключении к телефоной линии, открывание замка с телефона, возможность питания от внешнего БП DC 14,5В (приобретается отдельно)</t>
  </si>
  <si>
    <t>FE-4CHP2 XL</t>
  </si>
  <si>
    <t>FE-4CHP2 XL Видеодомофон: дисплей 4" TFT;  механические кнопки; подключение до 2-х вызывных панелей; OSD меню; питание AC 220В (встроенный БП)   
Особенность: возможность подключение дополнительной аудиотрубки</t>
  </si>
  <si>
    <t xml:space="preserve">FE-IB1080MHD/20M-2,8 </t>
  </si>
  <si>
    <t>FE-ID1080MHD/20M-2,8</t>
  </si>
  <si>
    <t>FE-101 ATLAS white
AHD</t>
  </si>
  <si>
    <t>FE-VE02 Bronze</t>
  </si>
  <si>
    <t>Опт</t>
  </si>
  <si>
    <t>Розница</t>
  </si>
  <si>
    <t>Блок питания Квант - 18 исп.01</t>
  </si>
  <si>
    <t>Источник бесперебойного питания, импульсный. Uвх=~220V AC, Uвых=13,4V DC, Iн=1,8А, под аккум. 1,2 А/ч или 2,3 А/ч, защита от КЗ, защита от переполюсовки, защита от глубокого разряда АКБ, 180 х 200 х 60 мм</t>
  </si>
  <si>
    <t>Блок питания Квант -20</t>
  </si>
  <si>
    <t>Источник бесперебойного питания, импульсный. Uвх=1~220V AC, Uвых=13,4V DC, Iн=2А, под аккум. 7 А·ч, защита АКБ от глубокого разряда, защита от КЗ, защита от переполюсовки, 235x165x80 мм</t>
  </si>
  <si>
    <t>Блок питания Квант -20 Л</t>
  </si>
  <si>
    <t>Источник бесперебойного питания. линейный Uвых=13,6V DC, Iн=2А, под 1шт. аккум. 12В 7 А·ч   235x165x80 мм</t>
  </si>
  <si>
    <t>Блок питания Квант -30</t>
  </si>
  <si>
    <t>Источник бесперебойного питания, импульсный. Uвх=~220V AC, Uвых=13,4V DC, Iн=3А, под аккум. 7 А·ч, защита АКБ от глубокого разряда, защита от КЗ, защита от перегрева, защита от переполюсовки, 235x165x80 мм</t>
  </si>
  <si>
    <t>Блок питания Квант -30 (исп.01)</t>
  </si>
  <si>
    <t>Источник бесперебойного питания, импульсный. Uвх=~220V AC, Uвых= до 13,4V DC, Iн=3А, 
под два аккум. 7 А·ч, 
защита АКБ от глубокого разряда, 
защита от КЗ, 
защита от перегрева, 
защита от переполюсовки, 
325x185x102мм</t>
  </si>
  <si>
    <t>Блок питания Квант -30 NB</t>
  </si>
  <si>
    <t>Источник бесперебойного питания постоянного тока, импульсный.
 Обеспечивает выходное напряжение 12В±15% и максимальный ток 3А. 
Входное напряжение переменного тока 190-265В при частоте 50-60 Гц. 
Встроенная защита от перегрузки, неправильной полярности, 
 избыточного заряда и полного разряда аккумулятора.
 Под аккумулятор 7 А·ч. Габаритные размеры 203*163*70мм. 
Вес 1.2 кг.</t>
  </si>
  <si>
    <t>Блок питания КВАНТ 30NB исп.01</t>
  </si>
  <si>
    <t>Блок бесперебойного питания КВАНТ 30NB/50NB исп.01 предназначен для бесперебойного электропитания устройств и приборов напряжением 12В постоянного тока.  
Блок питания предназначен для эксплуатации в закрытых помещениях. Реле контроля сети 220Вольт</t>
  </si>
  <si>
    <t>Блок питания Квант-20ВП</t>
  </si>
  <si>
    <t>Источник бесперебойного питания, импульсный. Uвх=~220V AC, Uвых=13,4V DC, Iн=2А, под аккум. 7 А·ч, защита АКБ от глубокого разряда, защита от КЗ, защита от переполюсовки, Уличного исполнение IP 66</t>
  </si>
  <si>
    <t>Блок питания Квант-30 NB-6</t>
  </si>
  <si>
    <t>Источник питания, импульсный, обеспечивает выходное напряжение 12В±15%
 и максимальный ток 3А. Входное напряжение переменного тока 190-265В при частоте 50-60 Гц. 
Имеет шесть выходов для подключения видеокамер.  Под аккумулятор 7 А·ч. 
Габаритные размеры 200*160*70мм. Вес 1.2 кг.</t>
  </si>
  <si>
    <t>Источник бесперебойного питания ББП-20 пластиковый корпус</t>
  </si>
  <si>
    <t>ШИМ стабилизация выходного напряжения;
Автоматическая защита от короткого замыкания и перегрузки;
Тепловая защита от перегрева;
Автоматический переход на работу от АКБ при пропадании напряжения в сети;
Высокий КПД;
Индикация наличия напряжения в сети и на выходе источника питания.
Выходное напряжение: 13.4±0.4В
Ток нагрузки в дежурном режиме: 2,0А
Ток нагрузки в кратковременном режиме: (25 с) 2,4А
Максимальная потребляемая мощность: 50ВА
Габаритные размеры: 200x170x85мм
Масса нетто (не более): 0,5кг
Рабочие условия эксплуатации:
Температура окружающей среды от +1°С до +35°С;
Относительная влажность воздуха до 80% при температуре +25°С без конденсации влаги;
Напряжение питания от сети переменного тока напряжением ~160-265В частотой 50 ±1Гц;
Напряжение питания от встроенного аккумулятора с номинальным напряжением 12В и емкостью 7Ач.</t>
  </si>
  <si>
    <t>Источник бесперебойного питания ББП-30 пластиковый корпус</t>
  </si>
  <si>
    <t>ШИМ стабилизация выходного напряжения;
Автоматическая защита от короткого замыкания и перегрузки;
Наличие защиты от глубокого разряда АКБ и защиты от переполюсовки АКБ;
Тепловая защита от перегрева;
Автоматический переход на работу от АКБ при пропадании напряжения в сети;
Высокий КПД;
Индикация наличия напряжения в сети и на выходе источника питания;
Автоматическая защита АКБ от глубокого разряда
Выходное напряжение: 13.4±0.4В
Ток нагрузки в дежурном режиме: 3,0А
Ток нагрузки в кратковременном режиме (25с): 3,3А
Максимальная потребляемая мощность: 80ВА
Габаритные размеры: 200x170x85мм
Масса нетто (не более): 0,5кг
Температура окружающей среды от +1°С до +35°С;
Относительная влажность воздуха до 80% при температуре +25°С без конденсации влаги;
Напряжение питания от сети переменного тока напряжением ~160-265В частотой 50 ±1Гц;
Напряжение питания от встроенного аккумулятора с номинальным напряжением 12В и емкостью 7Ач.</t>
  </si>
  <si>
    <t>Блок питания Квант - 50 DIN</t>
  </si>
  <si>
    <t>Источник стабилизированного питания Uвх. AC 160-265V, Uвых. DC13.4±0.4V, Ток 5А,
ШИМ стабилизация, Автоматическая защита от КЗ и перегрузки,  Защита от глубокого разряда АКБ и переполюсовки АКБ,  Внешняя АКБ
Габаритные размеры 135x85x63мм</t>
  </si>
  <si>
    <t>Блок питания Квант -50</t>
  </si>
  <si>
    <t>Источник бесперебойного питания, импульсный. Uвх=~220V AC, Uвых=13,4V DC, Iн=5А, под аккум. 7 А·ч, 3 выхода на 12V,  защита АКБ от глубокого разряда, защита от КЗ, защита от перегрева, защита от переполюсовки, 235x165x80 мм</t>
  </si>
  <si>
    <t>Блок питания Квант -50 (исп. 02)</t>
  </si>
  <si>
    <t>Источник бесперебойного питания, импульсный. Uвх=~220V AC, Uвых=13,4V DC, Iн=5А, под 2 аккум. 7 А·ч (подключаемых параллельно), защита АКБ от глубокого разряда, защита от КЗ, защита от перегрева, защита от переполюсовки,325x185x102мм</t>
  </si>
  <si>
    <t>Блок питания Квант-100</t>
  </si>
  <si>
    <t>Источник бесперебойного питания, импульсный. Uвх=~220V AC, Uвых=13,4V DC, Iн=10А, под два(2)  аккум. 7 А·ч, защита АКБ от глубокого разряда, защита от КЗ, защита от перегрева, защита от переполюсовки, 277x280x86 мм</t>
  </si>
  <si>
    <t>Блок питания Квант-50 NB-8</t>
  </si>
  <si>
    <t>Источник питания, импульсный, обеспечивает выходное напряжение 12В±15%
 и максимальный ток 5А. Входное напряжение переменного тока 190-265В 
при частоте 50-60 Гц. Имеет восемь выходов для подключения видеокамер. 
Под аккумулятор от 7 до  10 А·ч. Габаритные размеры 263*195*72мм. Вес 1.4 кг.</t>
  </si>
  <si>
    <t>Блок питания Квант -24</t>
  </si>
  <si>
    <t>Источник бесперебойного питания, импульсный. Uвых=24V DC, Iн=5А, под 2шт аккум. 12V 7 А·ч   300x285x80 мм</t>
  </si>
  <si>
    <t>Аккумулятор,SF,12V-1,2A</t>
  </si>
  <si>
    <t>Напряжение 12В, емкость 1,2Ач, срок службы до 5 лет. Разработана для резервного электропитания охранно-пожарных систем и приборостроения. Габариты, мм (Д/Ш/В) 97/43/52</t>
  </si>
  <si>
    <t>Аккумулятор,SF,12V-12A</t>
  </si>
  <si>
    <t>Напряжение 12В, емкость 12Ач, срок службы до 5 лет. Разработана для резервного электропитания охранно-пожарных систем и приборостроения. Габариты, мм (Д/Ш/В) 151/98/95</t>
  </si>
  <si>
    <t>Аккумулятор,SF,12V-17A</t>
  </si>
  <si>
    <t>Напряжение 12В, емкость 17Ач, срок службы до 5 лет. Разработана для резервного электропитания охранно-пожарных систем и приборостроения. Габариты, мм (Д/Ш/В) 182/76/167</t>
  </si>
  <si>
    <t>Аккумулятор,SF,12V-2.2A</t>
  </si>
  <si>
    <t>Напряжение 12В, емкость 2,2Ач, срок службы до 5 лет. Разработана для резервного электропитания охранно-пожарных систем и приборостроения. Габариты, мм (Д/Ш/В) 178/35/60</t>
  </si>
  <si>
    <t>Аккумулятор,SF,12V-26A</t>
  </si>
  <si>
    <t>Напряжение 12В, емкость 26Ач, срок службы до 5 лет. Разработана для резервного электропитания охранно-пожарных систем и приборостроения. Габариты, мм (Д/Ш/В) 167/175/126</t>
  </si>
  <si>
    <t>Аккумулятор,SF,12V-4,5A</t>
  </si>
  <si>
    <t>Напряжение 12В, емкость 4,5Ач, срок службы до 5 лет. Разработана для резервного электропитания охранно-пожарных систем и приборостроения. Габариты, мм (Д/Ш/В) 90/70/101</t>
  </si>
  <si>
    <t>Аккумулятор,SF,12V-7A</t>
  </si>
  <si>
    <t>Напряжение 12В, емкость 7Ач, срок службы до 5 лет. Разработана для резервного электропитания охранно-пожарных систем и приборостроения. Габариты, мм (Д/Ш/В) 152/65/94</t>
  </si>
  <si>
    <t>Аккумулятор,SF,6V-4,5A</t>
  </si>
  <si>
    <t>Напряжение 6В, емкость 4,5Ач, срок службы до 5 лет. Разработана для резервного электропитания охранно-пожарных систем и приборостроения. Габариты, мм (Д/Ш/В) 70/47/100</t>
  </si>
  <si>
    <t>Аккумулятор,DT,12V-12A</t>
  </si>
  <si>
    <t>Аккумулятор,DT,12V-18A</t>
  </si>
  <si>
    <t>Аккумулятор,DT,12V-26A</t>
  </si>
  <si>
    <t>Аккумулятор,DT,12V-7A</t>
  </si>
  <si>
    <t>Аккумулятор,DT,6V-1,2A</t>
  </si>
  <si>
    <t>Аккумулятор,DT,6V-1,5A</t>
  </si>
  <si>
    <t>Аккумулятор,DT,6V-12A</t>
  </si>
  <si>
    <t>Аккумулятор,DT,6V-2,3A</t>
  </si>
  <si>
    <t>Аккумулятор,DT,6V-2,8A</t>
  </si>
  <si>
    <t>Аккумулятор,DT,6V-3,3A</t>
  </si>
  <si>
    <t>Аккумулятор,DT,6V-6A</t>
  </si>
  <si>
    <t>Кабель КСПВ 2*0,4</t>
  </si>
  <si>
    <t>Кабель КСПВ 2*0,5</t>
  </si>
  <si>
    <t>Кабель КСПВ 4*0,4</t>
  </si>
  <si>
    <t>Кабель КСПВ 6*0,5</t>
  </si>
  <si>
    <t>Кабель КСПВ 8*0,4</t>
  </si>
  <si>
    <t>Кабель КСПВ 8*0,5</t>
  </si>
  <si>
    <t>Кабель КСВПП 5е 4*2*0,52</t>
  </si>
  <si>
    <t>Кабель КСВППэ 5е 4*2*0,52</t>
  </si>
  <si>
    <t>Кабель КСВППэт -5е 4*2*0,52</t>
  </si>
  <si>
    <t>Кабель U/UTP 4x2xAWG 24/1 PVC Cat/5e</t>
  </si>
  <si>
    <t>Кабель КСВПВ 5е 4*2*052</t>
  </si>
  <si>
    <t>Кабель КСВПВэ 5е 4*2*0,52</t>
  </si>
  <si>
    <t>Кабель RG-6</t>
  </si>
  <si>
    <t>RG-6 кабель коаксиальный 75 Ом бухта 200 м. Центральный проводник: 1,02мм омедненная сталь. Внешний проводник: 128х0,12мм алюминий (плотность оплетки 82%). Диэлектрик: вспененный полиэтелен. Экран - фольга: алюминий/полиэтелен. Внешняя оболочка: 6,80мм. (ПВХ). Для внутренней установки.</t>
  </si>
  <si>
    <t>Комбинированный кабель, состоящий из коаксиального (RG-59) и силового (2 х 0,5 мм) кабелей. Центральная жила - омедненная сталь 0.5mm, Оплетка - 60%меди. Кабель по питанию 2x0.5меди. В бухтах по 200м.  Цвет кабеля черный</t>
  </si>
  <si>
    <t>Кабель КВК -В -2   2*0,5</t>
  </si>
  <si>
    <t>Кабель для передачи телевизионных сигналов в системах видеонаблюдения с одновременным подключением питания. Радиочастотный кабель с многопроволочным медным внутренним проводником 7х0,12мм, с изоляцией из  сплошного полиэтилена с внешним проводником в виде медной оплетки и оболочкой из ПВХ, скручен с жилами питания сечением 0,5мм под общей оболочкой,(для внутренней установки). В бухте 200м.</t>
  </si>
  <si>
    <t>Кабель КВК -В -2   2*0,75</t>
  </si>
  <si>
    <t>Видеокабель с жилами питания. Внутренний проводник многожильный - 7x0,12мм., диаметр кабеля 7,2мм., материал внешней оболочки ПВХ(для внутренней прокладки). Жилы питания -0,75мм. Бухта 200м.</t>
  </si>
  <si>
    <t>Кабель КВК-П-2 2*0,5</t>
  </si>
  <si>
    <t>Кабель для передачи телевизионных сигналов в системах видеонаблюдения с одновременным подключением питания. Радиочастотный кабель с многопроволочным медным внутренним проводником 7х0,12мм, с изоляцией из сплошного полиэтилена с внешним проводником в виде медной оплетки и оболочкой из светостабилизированного П/Э, скручен с жилами питания сечением 0,5мм под общей оболочкой,(для наружней установки -40С до+80С) В бухте 200м.</t>
  </si>
  <si>
    <t>Кабель КВК-П-2 2*0,75</t>
  </si>
  <si>
    <t>Кабель для передачи телевизионных сигналов в системах видеонаблюдения с одновременным подключением питания. Радиочастотный кабель с многопроволочным медным внутренним проводником 7х0,12мм, с изоляцией из сплошного  полиэтилена с внешним проводником в виде медной оплетки и оболочкой из светостабилизированного П/Э, скручен с жилами питания сечением 0,75мм под общей оболочкой,(для наружней установки -40С до +80С) В бухте 200м.</t>
  </si>
  <si>
    <t>Кабель ПУГНП 2*0,75</t>
  </si>
  <si>
    <t>Кабель силовой, гибкий, многожильный. Этот провод предназначен для эксплуатации в неподвижной сети с напряжением 250 В переменного тока и частотой 50 Гц. Рабочая температура окружающей среды, должна находиться в диапазоне -50 °С - +70°С.</t>
  </si>
  <si>
    <t>Кабель силовой, гибкий, многожильный, белого/черного цвета. Кабель имеет довольно высокую гибкость. Кабель ШВВП предназначен для электросети с напряжением до 380В переменного тока в системах 380/380В. Эксплуатационный диапазон температур кабеля ШВВП составляет -25° до +40°С.</t>
  </si>
  <si>
    <t>Кабель силовой, гибкий, многожильный, белого/черного цвета, бухта 250 м. Кабель имеет довольно высокую гибкость. Кабель ШВВП предназначен для электросети с напряжением до 380В переменного тока в системах 380/380В. Эксплуатационный диапазон температур кабеля ШВВП составляет -25° до +40°С.</t>
  </si>
  <si>
    <t>Кабель П-274 (полёвка)</t>
  </si>
  <si>
    <t>Кабельный канал 15х10 мм</t>
  </si>
  <si>
    <t>Соединитель коаксиального кабеля BNC-розетка / BNC-розетка.</t>
  </si>
  <si>
    <t>Цена в KZT</t>
  </si>
  <si>
    <t>Описание товара</t>
  </si>
  <si>
    <t>Код товара</t>
  </si>
  <si>
    <t>Наименование</t>
  </si>
  <si>
    <t>Картинка</t>
  </si>
  <si>
    <t>г. Караганда, бульвар Мира 38 (угол Гоголя 32)</t>
  </si>
  <si>
    <t>Кабель КСПВ 4*0,5</t>
  </si>
  <si>
    <t>Кабель с однопроволочными медными жилами, с изоляцией и оболочкой из ПВХ пластиката, для внутренней прокладки в условиях эксплуатационных изгибов.
Бухта - 500 м</t>
  </si>
  <si>
    <t>Кабель сигнальный для security систем, монолит,  бухта 500 м</t>
  </si>
  <si>
    <t>Кабель сигнальный для security систем, монолит,  бухта 200 м</t>
  </si>
  <si>
    <t>Кабель с медными однопроволочными токопроводящими жилами, с изоляцией из полиэтилена, в оболочке из ПВХ-пластиката, неэкранированный.
Предназначен для пожарной сигнализации, может использоваться для систем связи и телекоммуникаций. Бухта 200 м</t>
  </si>
  <si>
    <t>тел.: 8 /7212/ 56-55-90, сот.:+7-702-888-96-60 (WhatsApp)</t>
  </si>
  <si>
    <t>Кабель с 6 однопроволочными медными жилами диаметром 0.50 с изоляцией из композиции полиэтилена, с оболочкой из белого ПВХ пластиката, для внутренней неподвижной прокладки. Цвет изоляции жил в соответствии с DIN 47100. Кабель предназначен для монтажа систем сигнализации с изоляцией из полиэтилена или поливинилхлоридного пластиката и оболочкой из поливинилхлоридного пластиката предназначенные для эксплуатации в условиях стационарной и нестационарной прокладки. буфта 200 м</t>
  </si>
  <si>
    <t>Кабель F/UTP 4x2xAWG 24/1 PE1 SC 5e (уличный с тросом)</t>
  </si>
  <si>
    <t>Кабель F/UTP 4x2xAWG 24/1 PE1 Cat 5e (уличный экранированный)</t>
  </si>
  <si>
    <t>Единица измерения</t>
  </si>
  <si>
    <t>Кабель витая пара, экранир. F/UTP, кат. 5e, 4 пары (24AWG), одножильный (solid), экран - фольга, предназначены для стационарной внешней прокладки снаружи зданий и сооружений с оболочкой из полиэтилена, бухта 305 метров. PE, -40°C–+60°C, черный</t>
  </si>
  <si>
    <t>Малопарный кабель FTP телекоммуникационный , применяются для компьютерных и слаботочных сетей, экранированный с тросом,бухта 200 м. Внешней прокладки.</t>
  </si>
  <si>
    <t>Кабель типа витая пара</t>
  </si>
  <si>
    <t>www.monteko.kz                                                            mail@monteko.kz</t>
  </si>
  <si>
    <t>м</t>
  </si>
  <si>
    <t>Закуп</t>
  </si>
  <si>
    <t>У4454</t>
  </si>
  <si>
    <t>У2208</t>
  </si>
  <si>
    <t>У2424</t>
  </si>
  <si>
    <t>Ф00187</t>
  </si>
  <si>
    <t>Ф02680</t>
  </si>
  <si>
    <t>Ф02618</t>
  </si>
  <si>
    <t>Малопарные кабели телекоммуникационные , применяются для компьютерных и слаботочных сетей, для уличной прокладки в полиэтиленовой оболочки черного цвета не экранированный.бухта 305метров.</t>
  </si>
  <si>
    <t>Кабели (FTP) предназначены для стационарной внешней прокладки снаружи зданий и сооружений с оболочкой из полиэтилена, бухта 305метров. Внешней прокладки.</t>
  </si>
  <si>
    <t>Малопарный кабель FTP телекоммуникационный , применяются для компьютерных и слаботочных сетей, экранированный с тросом,бухта 305метров.</t>
  </si>
  <si>
    <t>Малопарные кабели телекоммуникационные , применяются для компьютерных и слаботочных сетей,бухта 305метров. Внутренней прокладки. Сечение 4*2*0,52</t>
  </si>
  <si>
    <t>Ф02679</t>
  </si>
  <si>
    <t>Кабель U/UTP 2x2xAWG 24/1 PVC Cat/5e</t>
  </si>
  <si>
    <t>Малопарные кабели телекоммуникационные , применяются для компьютерных и слаботочных сетей,бухта 500 метров. Внутренней прокладки. Сечение 2*2*0,52</t>
  </si>
  <si>
    <t>Кабель  (FTP) для внутренней укладки. Экранированый, Бухта 305м.</t>
  </si>
  <si>
    <t>Малопарные кабели телекоммуникационные , применяются для компьютерных и слаботочных сетей,бухта 305метров. Внутренней прокладки.</t>
  </si>
  <si>
    <t>Кабель RG 59+2*0.5</t>
  </si>
  <si>
    <t>Кабель ШВВП 2х0,5</t>
  </si>
  <si>
    <t>Кабель коаксиальный</t>
  </si>
  <si>
    <t>Кабель ШВВП 2*0,75</t>
  </si>
  <si>
    <t>Телефонный кабель</t>
  </si>
  <si>
    <t>Кабель ТРП 2х0,4</t>
  </si>
  <si>
    <t>Провод телефонный двухжильный белого цвета. Бухта 500м.</t>
  </si>
  <si>
    <t>Провод с полиэтиленовой изоляционно-защитной оболочкой для полевой связи , однопарный 2*0,5. Бухта 500 м.</t>
  </si>
  <si>
    <t>Кабель ТРП 2х0,5</t>
  </si>
  <si>
    <t>КРВПМ 1х2х0,5</t>
  </si>
  <si>
    <t>КРВПМ 2х2х0,5</t>
  </si>
  <si>
    <t xml:space="preserve">Кабели парной скрутки предназначены для стационарной прокладки внутри зданий и сооружений, для использования в телекоммуникационных сетях и для подключения устройств в компьютерных сетях. </t>
  </si>
  <si>
    <t>Каб.канал 100х60</t>
  </si>
  <si>
    <t>Кабельный канал 100х60 мм</t>
  </si>
  <si>
    <t>Каб.канал 12х12</t>
  </si>
  <si>
    <t>Каб.канал 15х10</t>
  </si>
  <si>
    <t>Кабельный канал 12х12 мм</t>
  </si>
  <si>
    <t>Каб.канал 20х10</t>
  </si>
  <si>
    <t>Кабельный канал 20х10 мм</t>
  </si>
  <si>
    <t>Каб.канал 25х16</t>
  </si>
  <si>
    <t>Кабельный канал 25х16 мм</t>
  </si>
  <si>
    <t>Каб.канал 16х16</t>
  </si>
  <si>
    <t>Кабельный канал 16х16 мм</t>
  </si>
  <si>
    <t>Каб.канал 40х25</t>
  </si>
  <si>
    <t>Кабельный канал 40х25 мм</t>
  </si>
  <si>
    <t>Каб.канал 60х40</t>
  </si>
  <si>
    <t>Кабельный канал 60х40 мм</t>
  </si>
  <si>
    <t>Кабельный канал</t>
  </si>
  <si>
    <t>Разъемы, коннекторы</t>
  </si>
  <si>
    <t>шт</t>
  </si>
  <si>
    <t>Разъем BNC под F-гайку</t>
  </si>
  <si>
    <t>Разъем F-гайка</t>
  </si>
  <si>
    <t>Разъем BNC универсальный</t>
  </si>
  <si>
    <t>Разъем питания под винт</t>
  </si>
  <si>
    <t>BNC универсальный для BNC 2A; BNC 2B. Переходник BNC (штекер) - F (розетка)</t>
  </si>
  <si>
    <t>Коннектор под винт BNC папа</t>
  </si>
  <si>
    <t>Коннектор по питанию</t>
  </si>
  <si>
    <t>Разъем RJ-11 6P2C</t>
  </si>
  <si>
    <t>Разъем RJ-11 6P4C</t>
  </si>
  <si>
    <t>Коннектор телефонный 2-х контактный</t>
  </si>
  <si>
    <t>Коннектор телефонный 4-х контактный</t>
  </si>
  <si>
    <t>Разъем RJ-12 4P4C</t>
  </si>
  <si>
    <t>Разъем RJ-45 8P8C</t>
  </si>
  <si>
    <t>Коннектор для компьютерных сетей LAN (Ethernet)</t>
  </si>
  <si>
    <t>Разъем питания DC под винт - мама</t>
  </si>
  <si>
    <t>BNC-соединитель</t>
  </si>
  <si>
    <t>Разъем коаксиальный соединительный</t>
  </si>
  <si>
    <t>Соединитель коаксиального кабеля F-розетка / F-розетка.</t>
  </si>
  <si>
    <t>Коннектор для коаксиального кабеля</t>
  </si>
  <si>
    <t>Кабель питания</t>
  </si>
  <si>
    <t>Курс</t>
  </si>
  <si>
    <t>Скидка</t>
  </si>
  <si>
    <t>FE-KIT Дом комплект</t>
  </si>
  <si>
    <t>FE-KIT Квартира комплект</t>
  </si>
  <si>
    <t>FE-IP70M</t>
  </si>
  <si>
    <t>FE-70 ARIES Black</t>
  </si>
  <si>
    <t>FE-70 CAPELLA DVR White</t>
  </si>
  <si>
    <t>FE-70 CAPELLA DVR Black</t>
  </si>
  <si>
    <t>FE-101 ATLAS Black
AHD</t>
  </si>
  <si>
    <t>FE-4CHP2 VZT Видеодомофон: дисплей 4" TFT;  механические кнопки; подключение до 2-х вызывных панелей; OSD меню; питание AC 220В (встроенный БП)   
Особенность: возможность подключения дополнительной аудиотрубки</t>
  </si>
  <si>
    <t>FE-35WI</t>
  </si>
  <si>
    <t>FE-400 AHD Вызывная  видеопанель: разрешение 1.3 Мп;  угол обзора 110гр.; ИК подветка;  питание DC 12В;  рабочий диапазон t -30…+60; комплектуется  козырьком и угловым кронштейном (для установки справа от двери); размер 51x131х41мм (с козырьком)</t>
  </si>
  <si>
    <r>
      <t xml:space="preserve">FE-VE02 Silver Автономный  видеоглазок 
   Быстрая установка
    Цветной дисплей </t>
    </r>
    <r>
      <rPr>
        <b/>
        <sz val="8"/>
        <color theme="1"/>
        <rFont val="Calibri"/>
        <family val="2"/>
        <charset val="204"/>
        <scheme val="minor"/>
      </rPr>
      <t>2.8”</t>
    </r>
    <r>
      <rPr>
        <sz val="8"/>
        <color theme="1"/>
        <rFont val="Calibri"/>
        <family val="2"/>
        <charset val="204"/>
        <scheme val="minor"/>
      </rPr>
      <t xml:space="preserve">
    Фото и видео запись
    Детектор движения
    Функция звонка
    Русифицированное меню
2 сменных  Li-ion аккумулятора
Карта памяти </t>
    </r>
    <r>
      <rPr>
        <b/>
        <sz val="8"/>
        <color theme="1"/>
        <rFont val="Calibri"/>
        <family val="2"/>
        <charset val="204"/>
        <scheme val="minor"/>
      </rPr>
      <t>4 Гб</t>
    </r>
    <r>
      <rPr>
        <sz val="8"/>
        <color theme="1"/>
        <rFont val="Calibri"/>
        <family val="2"/>
        <charset val="204"/>
        <scheme val="minor"/>
      </rPr>
      <t xml:space="preserve">. в комплекте
</t>
    </r>
  </si>
  <si>
    <r>
      <t xml:space="preserve">FE-IPC-BL100P Eco </t>
    </r>
    <r>
      <rPr>
        <b/>
        <sz val="8"/>
        <color theme="1"/>
        <rFont val="Calibri"/>
        <family val="2"/>
        <charset val="204"/>
        <scheme val="minor"/>
      </rPr>
      <t>1Мп</t>
    </r>
    <r>
      <rPr>
        <sz val="8"/>
        <color theme="1"/>
        <rFont val="Calibri"/>
        <family val="2"/>
        <charset val="204"/>
        <scheme val="minor"/>
      </rPr>
      <t xml:space="preserve"> уличная IP камера; Матрица: 1/4" CMOS; </t>
    </r>
    <r>
      <rPr>
        <b/>
        <sz val="8"/>
        <color theme="1"/>
        <rFont val="Calibri"/>
        <family val="2"/>
        <charset val="204"/>
        <scheme val="minor"/>
      </rPr>
      <t>1280х720P</t>
    </r>
    <r>
      <rPr>
        <sz val="8"/>
        <color theme="1"/>
        <rFont val="Calibri"/>
        <family val="2"/>
        <charset val="204"/>
        <scheme val="minor"/>
      </rPr>
      <t xml:space="preserve">*25к/с ; Дальность ИК подсветки 20-30м; Объектив </t>
    </r>
    <r>
      <rPr>
        <b/>
        <sz val="8"/>
        <color theme="1"/>
        <rFont val="Calibri"/>
        <family val="2"/>
        <charset val="204"/>
        <scheme val="minor"/>
      </rPr>
      <t>f=2.8мм</t>
    </r>
    <r>
      <rPr>
        <sz val="8"/>
        <color theme="1"/>
        <rFont val="Calibri"/>
        <family val="2"/>
        <charset val="204"/>
        <scheme val="minor"/>
      </rPr>
      <t>; ICR; Протокол i8, ONVIF;  IP66;  DC12V (без POE)</t>
    </r>
  </si>
  <si>
    <r>
      <t xml:space="preserve">FE-IPC-BL200P Eco </t>
    </r>
    <r>
      <rPr>
        <b/>
        <sz val="8"/>
        <color theme="1"/>
        <rFont val="Calibri"/>
        <family val="2"/>
        <charset val="204"/>
        <scheme val="minor"/>
      </rPr>
      <t>2Мп</t>
    </r>
    <r>
      <rPr>
        <sz val="8"/>
        <color theme="1"/>
        <rFont val="Calibri"/>
        <family val="2"/>
        <charset val="204"/>
        <scheme val="minor"/>
      </rPr>
      <t xml:space="preserve"> уличная IP камера; Матрица 1/2.9" SONY  CMOS; </t>
    </r>
    <r>
      <rPr>
        <b/>
        <sz val="8"/>
        <color theme="1"/>
        <rFont val="Calibri"/>
        <family val="2"/>
        <charset val="204"/>
        <scheme val="minor"/>
      </rPr>
      <t>1920х1080P</t>
    </r>
    <r>
      <rPr>
        <sz val="8"/>
        <color theme="1"/>
        <rFont val="Calibri"/>
        <family val="2"/>
        <charset val="204"/>
        <scheme val="minor"/>
      </rPr>
      <t xml:space="preserve">*25к/с; Дальность ИК подсветки 20-30м; Объектив </t>
    </r>
    <r>
      <rPr>
        <b/>
        <sz val="8"/>
        <color theme="1"/>
        <rFont val="Calibri"/>
        <family val="2"/>
        <charset val="204"/>
        <scheme val="minor"/>
      </rPr>
      <t>f=3.6мм</t>
    </r>
    <r>
      <rPr>
        <sz val="8"/>
        <color theme="1"/>
        <rFont val="Calibri"/>
        <family val="2"/>
        <charset val="204"/>
        <scheme val="minor"/>
      </rPr>
      <t>; ICR; Протокол i8S, i8, ONVIF; IP66; DC12V (без POE)</t>
    </r>
  </si>
  <si>
    <r>
      <t>FE-IPC-BL200P</t>
    </r>
    <r>
      <rPr>
        <b/>
        <sz val="8"/>
        <color theme="1"/>
        <rFont val="Calibri"/>
        <family val="2"/>
        <charset val="204"/>
        <scheme val="minor"/>
      </rPr>
      <t xml:space="preserve"> 2Мп</t>
    </r>
    <r>
      <rPr>
        <sz val="8"/>
        <color theme="1"/>
        <rFont val="Calibri"/>
        <family val="2"/>
        <charset val="204"/>
        <scheme val="minor"/>
      </rPr>
      <t xml:space="preserve"> уличная IP камера; Матрица 1/2.9" SONY CMOS; </t>
    </r>
    <r>
      <rPr>
        <b/>
        <sz val="8"/>
        <color theme="1"/>
        <rFont val="Calibri"/>
        <family val="2"/>
        <charset val="204"/>
        <scheme val="minor"/>
      </rPr>
      <t>1920х1080P</t>
    </r>
    <r>
      <rPr>
        <sz val="8"/>
        <color theme="1"/>
        <rFont val="Calibri"/>
        <family val="2"/>
        <charset val="204"/>
        <scheme val="minor"/>
      </rPr>
      <t xml:space="preserve">*25к/с; Дальность ИК подсветки 20-30м; Объектив </t>
    </r>
    <r>
      <rPr>
        <b/>
        <sz val="8"/>
        <color theme="1"/>
        <rFont val="Calibri"/>
        <family val="2"/>
        <charset val="204"/>
        <scheme val="minor"/>
      </rPr>
      <t xml:space="preserve">f=3.6мм; </t>
    </r>
    <r>
      <rPr>
        <sz val="8"/>
        <color theme="1"/>
        <rFont val="Calibri"/>
        <family val="2"/>
        <charset val="204"/>
        <scheme val="minor"/>
      </rPr>
      <t>ICR; Протокол i8S, i8, ONVIF; IP66; DC12V, POE</t>
    </r>
  </si>
  <si>
    <r>
      <t>FE-IPC-BL202PA</t>
    </r>
    <r>
      <rPr>
        <b/>
        <sz val="8"/>
        <color theme="1"/>
        <rFont val="Calibri"/>
        <family val="2"/>
        <charset val="204"/>
        <scheme val="minor"/>
      </rPr>
      <t xml:space="preserve"> 2Мп</t>
    </r>
    <r>
      <rPr>
        <sz val="8"/>
        <color theme="1"/>
        <rFont val="Calibri"/>
        <family val="2"/>
        <charset val="204"/>
        <scheme val="minor"/>
      </rPr>
      <t xml:space="preserve"> уличная IP камера; Матрица 1/2.9" SONY CMOS; </t>
    </r>
    <r>
      <rPr>
        <b/>
        <sz val="8"/>
        <color theme="1"/>
        <rFont val="Calibri"/>
        <family val="2"/>
        <charset val="204"/>
        <scheme val="minor"/>
      </rPr>
      <t>1920х1080P</t>
    </r>
    <r>
      <rPr>
        <sz val="8"/>
        <color theme="1"/>
        <rFont val="Calibri"/>
        <family val="2"/>
        <charset val="204"/>
        <scheme val="minor"/>
      </rPr>
      <t xml:space="preserve">*25к/с; Дальность ИК подсветки 20-30м; Объектив </t>
    </r>
    <r>
      <rPr>
        <b/>
        <sz val="8"/>
        <color theme="1"/>
        <rFont val="Calibri"/>
        <family val="2"/>
        <charset val="204"/>
        <scheme val="minor"/>
      </rPr>
      <t xml:space="preserve">f=3.6мм; Аудио вх; Вх тревоги; microSD;  </t>
    </r>
    <r>
      <rPr>
        <sz val="8"/>
        <color theme="1"/>
        <rFont val="Calibri"/>
        <family val="2"/>
        <charset val="204"/>
        <scheme val="minor"/>
      </rPr>
      <t>ICR; Протокол i8S, i8, ONVIF; IP66; DC12V, POE</t>
    </r>
  </si>
  <si>
    <r>
      <t>FE-IPC-BL200PV</t>
    </r>
    <r>
      <rPr>
        <b/>
        <sz val="8"/>
        <color theme="1"/>
        <rFont val="Calibri"/>
        <family val="2"/>
        <charset val="204"/>
        <scheme val="minor"/>
      </rPr>
      <t xml:space="preserve"> 2Мп</t>
    </r>
    <r>
      <rPr>
        <sz val="8"/>
        <color theme="1"/>
        <rFont val="Calibri"/>
        <family val="2"/>
        <charset val="204"/>
        <scheme val="minor"/>
      </rPr>
      <t xml:space="preserve"> уличная IP камера; Матрица 1/2.9" SONY CMOS;</t>
    </r>
    <r>
      <rPr>
        <b/>
        <sz val="8"/>
        <color theme="1"/>
        <rFont val="Calibri"/>
        <family val="2"/>
        <charset val="204"/>
        <scheme val="minor"/>
      </rPr>
      <t xml:space="preserve"> 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b/>
        <sz val="8"/>
        <color theme="1"/>
        <rFont val="Calibri"/>
        <family val="2"/>
        <charset val="204"/>
        <scheme val="minor"/>
      </rPr>
      <t>1920х1080p</t>
    </r>
    <r>
      <rPr>
        <sz val="8"/>
        <color theme="1"/>
        <rFont val="Calibri"/>
        <family val="2"/>
        <charset val="204"/>
        <scheme val="minor"/>
      </rPr>
      <t xml:space="preserve">*25к/c; Дальность ИК подсветки 40-50м; Объектив </t>
    </r>
    <r>
      <rPr>
        <b/>
        <sz val="8"/>
        <color theme="1"/>
        <rFont val="Calibri"/>
        <family val="2"/>
        <charset val="204"/>
        <scheme val="minor"/>
      </rPr>
      <t>f=2.8-12мм</t>
    </r>
    <r>
      <rPr>
        <sz val="8"/>
        <color theme="1"/>
        <rFont val="Calibri"/>
        <family val="2"/>
        <charset val="204"/>
        <scheme val="minor"/>
      </rPr>
      <t>; ICR, Протокол i8S, i8, ONVIF; IP66; DC12V, POE.</t>
    </r>
  </si>
  <si>
    <r>
      <t>FE-IPC-BL200PVA</t>
    </r>
    <r>
      <rPr>
        <b/>
        <sz val="8"/>
        <color theme="1"/>
        <rFont val="Calibri"/>
        <family val="2"/>
        <charset val="204"/>
        <scheme val="minor"/>
      </rPr>
      <t xml:space="preserve"> 2Мп</t>
    </r>
    <r>
      <rPr>
        <sz val="8"/>
        <color theme="1"/>
        <rFont val="Calibri"/>
        <family val="2"/>
        <charset val="204"/>
        <scheme val="minor"/>
      </rPr>
      <t xml:space="preserve"> уличная IP камера; Матрица 1/2.9" SONY CMOS;</t>
    </r>
    <r>
      <rPr>
        <b/>
        <sz val="8"/>
        <color theme="1"/>
        <rFont val="Calibri"/>
        <family val="2"/>
        <charset val="204"/>
        <scheme val="minor"/>
      </rPr>
      <t xml:space="preserve"> 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b/>
        <sz val="8"/>
        <color theme="1"/>
        <rFont val="Calibri"/>
        <family val="2"/>
        <charset val="204"/>
        <scheme val="minor"/>
      </rPr>
      <t>1920х1080p</t>
    </r>
    <r>
      <rPr>
        <sz val="8"/>
        <color theme="1"/>
        <rFont val="Calibri"/>
        <family val="2"/>
        <charset val="204"/>
        <scheme val="minor"/>
      </rPr>
      <t xml:space="preserve">*25к/c; Дальность ИК подсветки 40-50м; Объектив </t>
    </r>
    <r>
      <rPr>
        <b/>
        <sz val="8"/>
        <color theme="1"/>
        <rFont val="Calibri"/>
        <family val="2"/>
        <charset val="204"/>
        <scheme val="minor"/>
      </rPr>
      <t>f=2.8-12мм</t>
    </r>
    <r>
      <rPr>
        <sz val="8"/>
        <color theme="1"/>
        <rFont val="Calibri"/>
        <family val="2"/>
        <charset val="204"/>
        <scheme val="minor"/>
      </rPr>
      <t>;</t>
    </r>
    <r>
      <rPr>
        <b/>
        <sz val="8"/>
        <color theme="1"/>
        <rFont val="Calibri"/>
        <family val="2"/>
        <charset val="204"/>
        <scheme val="minor"/>
      </rPr>
      <t>Аудио вх; Вх тревоги; microSD;</t>
    </r>
    <r>
      <rPr>
        <sz val="8"/>
        <color theme="1"/>
        <rFont val="Calibri"/>
        <family val="2"/>
        <charset val="204"/>
        <scheme val="minor"/>
      </rPr>
      <t xml:space="preserve"> ICR, Протокол i8S, i8, ONVIF; IP66; DC12V, POE.</t>
    </r>
  </si>
  <si>
    <r>
      <t xml:space="preserve">FE-IPC-BL300PVA </t>
    </r>
    <r>
      <rPr>
        <b/>
        <sz val="8"/>
        <color theme="1"/>
        <rFont val="Calibri"/>
        <family val="2"/>
        <charset val="204"/>
        <scheme val="minor"/>
      </rPr>
      <t>3Мп</t>
    </r>
    <r>
      <rPr>
        <sz val="8"/>
        <color theme="1"/>
        <rFont val="Calibri"/>
        <family val="2"/>
        <charset val="204"/>
        <scheme val="minor"/>
      </rPr>
      <t xml:space="preserve"> уличная IP камера; Матрица 1/2.9" SONY CMOS;  </t>
    </r>
    <r>
      <rPr>
        <b/>
        <sz val="8"/>
        <color theme="1"/>
        <rFont val="Calibri"/>
        <family val="2"/>
        <charset val="204"/>
        <scheme val="minor"/>
      </rPr>
      <t>2048X1536p</t>
    </r>
    <r>
      <rPr>
        <sz val="8"/>
        <color theme="1"/>
        <rFont val="Calibri"/>
        <family val="2"/>
        <charset val="204"/>
        <scheme val="minor"/>
      </rPr>
      <t xml:space="preserve">*25к/c; Дальность ИК подсветки 40-50м; Объектив </t>
    </r>
    <r>
      <rPr>
        <b/>
        <sz val="8"/>
        <color theme="1"/>
        <rFont val="Calibri"/>
        <family val="2"/>
        <charset val="204"/>
        <scheme val="minor"/>
      </rPr>
      <t>f=2.8-12мм</t>
    </r>
    <r>
      <rPr>
        <sz val="8"/>
        <color theme="1"/>
        <rFont val="Calibri"/>
        <family val="2"/>
        <charset val="204"/>
        <scheme val="minor"/>
      </rPr>
      <t xml:space="preserve">; </t>
    </r>
    <r>
      <rPr>
        <b/>
        <sz val="8"/>
        <color theme="1"/>
        <rFont val="Calibri"/>
        <family val="2"/>
        <charset val="204"/>
        <scheme val="minor"/>
      </rPr>
      <t>Аудио вх; Вх тревоги</t>
    </r>
    <r>
      <rPr>
        <sz val="8"/>
        <color theme="1"/>
        <rFont val="Calibri"/>
        <family val="2"/>
        <charset val="204"/>
        <scheme val="minor"/>
      </rPr>
      <t xml:space="preserve">; </t>
    </r>
    <r>
      <rPr>
        <b/>
        <sz val="8"/>
        <color theme="1"/>
        <rFont val="Calibri"/>
        <family val="2"/>
        <charset val="204"/>
        <scheme val="minor"/>
      </rPr>
      <t>microSD</t>
    </r>
    <r>
      <rPr>
        <sz val="8"/>
        <color theme="1"/>
        <rFont val="Calibri"/>
        <family val="2"/>
        <charset val="204"/>
        <scheme val="minor"/>
      </rPr>
      <t>, ICR, Протокол i8, ONVIF; IP66; DC12V, POE.</t>
    </r>
  </si>
  <si>
    <r>
      <t xml:space="preserve">FE-IPC-DL100P Eco </t>
    </r>
    <r>
      <rPr>
        <b/>
        <sz val="8"/>
        <color theme="1"/>
        <rFont val="Calibri"/>
        <family val="2"/>
        <charset val="204"/>
        <scheme val="minor"/>
      </rPr>
      <t>1Мп</t>
    </r>
    <r>
      <rPr>
        <sz val="8"/>
        <color theme="1"/>
        <rFont val="Calibri"/>
        <family val="2"/>
        <charset val="204"/>
        <scheme val="minor"/>
      </rPr>
      <t xml:space="preserve"> уличная IP камера; Матрица 1/4" CMOS; </t>
    </r>
    <r>
      <rPr>
        <b/>
        <sz val="8"/>
        <color theme="1"/>
        <rFont val="Calibri"/>
        <family val="2"/>
        <charset val="204"/>
        <scheme val="minor"/>
      </rPr>
      <t>1280х720p</t>
    </r>
    <r>
      <rPr>
        <sz val="8"/>
        <color theme="1"/>
        <rFont val="Calibri"/>
        <family val="2"/>
        <charset val="204"/>
        <scheme val="minor"/>
      </rPr>
      <t xml:space="preserve">*25к/с; Дальность ИК подсветки 10-15м; Объектив </t>
    </r>
    <r>
      <rPr>
        <b/>
        <sz val="8"/>
        <color theme="1"/>
        <rFont val="Calibri"/>
        <family val="2"/>
        <charset val="204"/>
        <scheme val="minor"/>
      </rPr>
      <t>f=2.8мм</t>
    </r>
    <r>
      <rPr>
        <sz val="8"/>
        <color theme="1"/>
        <rFont val="Calibri"/>
        <family val="2"/>
        <charset val="204"/>
        <scheme val="minor"/>
      </rPr>
      <t>; ICR;   Протокол  i8, ONVIF; IP66; DC12V (без POE)</t>
    </r>
  </si>
  <si>
    <r>
      <t xml:space="preserve">FE-IPC-DL200P Eco </t>
    </r>
    <r>
      <rPr>
        <b/>
        <sz val="8"/>
        <color theme="1"/>
        <rFont val="Calibri"/>
        <family val="2"/>
        <charset val="204"/>
        <scheme val="minor"/>
      </rPr>
      <t>2Мп</t>
    </r>
    <r>
      <rPr>
        <sz val="8"/>
        <color theme="1"/>
        <rFont val="Calibri"/>
        <family val="2"/>
        <charset val="204"/>
        <scheme val="minor"/>
      </rPr>
      <t xml:space="preserve"> уличная IP камера; Матрица 1/2.9" SONY  CMOS; </t>
    </r>
    <r>
      <rPr>
        <b/>
        <sz val="8"/>
        <color theme="1"/>
        <rFont val="Calibri"/>
        <family val="2"/>
        <charset val="204"/>
        <scheme val="minor"/>
      </rPr>
      <t>1920х1080P</t>
    </r>
    <r>
      <rPr>
        <sz val="8"/>
        <color theme="1"/>
        <rFont val="Calibri"/>
        <family val="2"/>
        <charset val="204"/>
        <scheme val="minor"/>
      </rPr>
      <t xml:space="preserve">*25к/с; Дальность ИК подсветки 10-15м; Объектив </t>
    </r>
    <r>
      <rPr>
        <b/>
        <sz val="8"/>
        <color theme="1"/>
        <rFont val="Calibri"/>
        <family val="2"/>
        <charset val="204"/>
        <scheme val="minor"/>
      </rPr>
      <t>f=3.6мм</t>
    </r>
    <r>
      <rPr>
        <sz val="8"/>
        <color theme="1"/>
        <rFont val="Calibri"/>
        <family val="2"/>
        <charset val="204"/>
        <scheme val="minor"/>
      </rPr>
      <t>; ICR; Протокол i8S, i8, ONVIF; IP66; DC12V (без POE)</t>
    </r>
  </si>
  <si>
    <r>
      <t>FE-IPC-DL200P</t>
    </r>
    <r>
      <rPr>
        <b/>
        <sz val="8"/>
        <color theme="1"/>
        <rFont val="Calibri"/>
        <family val="2"/>
        <charset val="204"/>
        <scheme val="minor"/>
      </rPr>
      <t xml:space="preserve"> 2Мп</t>
    </r>
    <r>
      <rPr>
        <sz val="8"/>
        <color theme="1"/>
        <rFont val="Calibri"/>
        <family val="2"/>
        <charset val="204"/>
        <scheme val="minor"/>
      </rPr>
      <t xml:space="preserve"> уличная IP камера; Матрица 1/2.9" SONY  CMOS; </t>
    </r>
    <r>
      <rPr>
        <b/>
        <sz val="8"/>
        <color theme="1"/>
        <rFont val="Calibri"/>
        <family val="2"/>
        <charset val="204"/>
        <scheme val="minor"/>
      </rPr>
      <t>1920х1080P</t>
    </r>
    <r>
      <rPr>
        <sz val="8"/>
        <color theme="1"/>
        <rFont val="Calibri"/>
        <family val="2"/>
        <charset val="204"/>
        <scheme val="minor"/>
      </rPr>
      <t>*25к/с; Дальность ИК подсветки 10-15м; Объектив</t>
    </r>
    <r>
      <rPr>
        <b/>
        <sz val="8"/>
        <color theme="1"/>
        <rFont val="Calibri"/>
        <family val="2"/>
        <charset val="204"/>
        <scheme val="minor"/>
      </rPr>
      <t xml:space="preserve"> f=3.6мм</t>
    </r>
    <r>
      <rPr>
        <sz val="8"/>
        <color theme="1"/>
        <rFont val="Calibri"/>
        <family val="2"/>
        <charset val="204"/>
        <scheme val="minor"/>
      </rPr>
      <t xml:space="preserve">; ICR; Протокол i8S, i8, ONVIF; IP66; DC12V, POE.
</t>
    </r>
  </si>
  <si>
    <r>
      <t xml:space="preserve">FE-IPC-DL202PV </t>
    </r>
    <r>
      <rPr>
        <b/>
        <sz val="8"/>
        <color theme="1"/>
        <rFont val="Calibri"/>
        <family val="2"/>
        <charset val="204"/>
        <scheme val="minor"/>
      </rPr>
      <t xml:space="preserve"> 2Мп</t>
    </r>
    <r>
      <rPr>
        <sz val="8"/>
        <color theme="1"/>
        <rFont val="Calibri"/>
        <family val="2"/>
        <charset val="204"/>
        <scheme val="minor"/>
      </rPr>
      <t xml:space="preserve"> уличная IP камера; Матрица 1/3" SONY 2.43 Mega pixels CMOS,  </t>
    </r>
    <r>
      <rPr>
        <b/>
        <sz val="8"/>
        <color theme="1"/>
        <rFont val="Calibri"/>
        <family val="2"/>
        <charset val="204"/>
        <scheme val="minor"/>
      </rPr>
      <t>1920х1080P</t>
    </r>
    <r>
      <rPr>
        <sz val="8"/>
        <color theme="1"/>
        <rFont val="Calibri"/>
        <family val="2"/>
        <charset val="204"/>
        <scheme val="minor"/>
      </rPr>
      <t>*25к/с; Дальность ИК подсветки 20-30м; Объектив f=</t>
    </r>
    <r>
      <rPr>
        <b/>
        <sz val="8"/>
        <color theme="1"/>
        <rFont val="Calibri"/>
        <family val="2"/>
        <charset val="204"/>
        <scheme val="minor"/>
      </rPr>
      <t>2.8-12мм</t>
    </r>
    <r>
      <rPr>
        <sz val="8"/>
        <color theme="1"/>
        <rFont val="Calibri"/>
        <family val="2"/>
        <charset val="204"/>
        <scheme val="minor"/>
      </rPr>
      <t>; ICR; Протокол i8S, i8, ONVIF; IP66; DC12V, POE.</t>
    </r>
  </si>
  <si>
    <r>
      <t>FE-IPC-DW200P</t>
    </r>
    <r>
      <rPr>
        <b/>
        <sz val="8"/>
        <color theme="1"/>
        <rFont val="Calibri"/>
        <family val="2"/>
        <charset val="204"/>
        <scheme val="minor"/>
      </rPr>
      <t xml:space="preserve"> 2Мп</t>
    </r>
    <r>
      <rPr>
        <sz val="8"/>
        <color theme="1"/>
        <rFont val="Calibri"/>
        <family val="2"/>
        <charset val="204"/>
        <scheme val="minor"/>
      </rPr>
      <t xml:space="preserve"> уличная IP камера; Матрица 1/2.9" SONY CMOS; </t>
    </r>
    <r>
      <rPr>
        <b/>
        <sz val="8"/>
        <color theme="1"/>
        <rFont val="Calibri"/>
        <family val="2"/>
        <charset val="204"/>
        <scheme val="minor"/>
      </rPr>
      <t>1920х1080P</t>
    </r>
    <r>
      <rPr>
        <sz val="8"/>
        <color theme="1"/>
        <rFont val="Calibri"/>
        <family val="2"/>
        <charset val="204"/>
        <scheme val="minor"/>
      </rPr>
      <t>*25к/с; Объектив</t>
    </r>
    <r>
      <rPr>
        <b/>
        <sz val="8"/>
        <color theme="1"/>
        <rFont val="Calibri"/>
        <family val="2"/>
        <charset val="204"/>
        <scheme val="minor"/>
      </rPr>
      <t xml:space="preserve"> f=3.6мм</t>
    </r>
    <r>
      <rPr>
        <sz val="8"/>
        <color theme="1"/>
        <rFont val="Calibri"/>
        <family val="2"/>
        <charset val="204"/>
        <scheme val="minor"/>
      </rPr>
      <t xml:space="preserve">; </t>
    </r>
    <r>
      <rPr>
        <b/>
        <sz val="8"/>
        <color theme="1"/>
        <rFont val="Calibri"/>
        <family val="2"/>
        <charset val="204"/>
        <scheme val="minor"/>
      </rPr>
      <t>microSD</t>
    </r>
    <r>
      <rPr>
        <sz val="8"/>
        <color theme="1"/>
        <rFont val="Calibri"/>
        <family val="2"/>
        <charset val="204"/>
        <scheme val="minor"/>
      </rPr>
      <t xml:space="preserve">, ICR; Протокол i8S, i8, ONVIF; IP66; DC12V, POE.
</t>
    </r>
  </si>
  <si>
    <r>
      <t>FE-IPC-DWL200P</t>
    </r>
    <r>
      <rPr>
        <b/>
        <sz val="8"/>
        <color theme="1"/>
        <rFont val="Calibri"/>
        <family val="2"/>
        <charset val="204"/>
        <scheme val="minor"/>
      </rPr>
      <t xml:space="preserve"> 2Мп</t>
    </r>
    <r>
      <rPr>
        <sz val="8"/>
        <color theme="1"/>
        <rFont val="Calibri"/>
        <family val="2"/>
        <charset val="204"/>
        <scheme val="minor"/>
      </rPr>
      <t xml:space="preserve"> купольная IP камера; Матрица 1/2.9" SONY  CMOS; </t>
    </r>
    <r>
      <rPr>
        <b/>
        <sz val="8"/>
        <color theme="1"/>
        <rFont val="Calibri"/>
        <family val="2"/>
        <charset val="204"/>
        <scheme val="minor"/>
      </rPr>
      <t>1920х1080P</t>
    </r>
    <r>
      <rPr>
        <sz val="8"/>
        <color theme="1"/>
        <rFont val="Calibri"/>
        <family val="2"/>
        <charset val="204"/>
        <scheme val="minor"/>
      </rPr>
      <t>*25к/с; Дальность ИК подсветки 10-15м; Объектив</t>
    </r>
    <r>
      <rPr>
        <b/>
        <sz val="8"/>
        <color theme="1"/>
        <rFont val="Calibri"/>
        <family val="2"/>
        <charset val="204"/>
        <scheme val="minor"/>
      </rPr>
      <t xml:space="preserve"> f=3.6мм</t>
    </r>
    <r>
      <rPr>
        <sz val="8"/>
        <color theme="1"/>
        <rFont val="Calibri"/>
        <family val="2"/>
        <charset val="204"/>
        <scheme val="minor"/>
      </rPr>
      <t xml:space="preserve">; </t>
    </r>
    <r>
      <rPr>
        <b/>
        <sz val="8"/>
        <color theme="1"/>
        <rFont val="Calibri"/>
        <family val="2"/>
        <charset val="204"/>
        <scheme val="minor"/>
      </rPr>
      <t>Встроенный микрофон</t>
    </r>
    <r>
      <rPr>
        <sz val="8"/>
        <color theme="1"/>
        <rFont val="Calibri"/>
        <family val="2"/>
        <charset val="204"/>
        <scheme val="minor"/>
      </rPr>
      <t xml:space="preserve">, ICR; Протокол i8S, i8, ONVIF; DC12V, POE.
</t>
    </r>
  </si>
  <si>
    <r>
      <t>FE-IPC-DL201PVA</t>
    </r>
    <r>
      <rPr>
        <b/>
        <sz val="8"/>
        <color theme="1"/>
        <rFont val="Calibri"/>
        <family val="2"/>
        <charset val="204"/>
        <scheme val="minor"/>
      </rPr>
      <t xml:space="preserve"> 2Мп</t>
    </r>
    <r>
      <rPr>
        <sz val="8"/>
        <color theme="1"/>
        <rFont val="Calibri"/>
        <family val="2"/>
        <charset val="204"/>
        <scheme val="minor"/>
      </rPr>
      <t xml:space="preserve"> купольная IP камера; Матрица 1/2.9" SONY  CMOS,  </t>
    </r>
    <r>
      <rPr>
        <b/>
        <sz val="8"/>
        <color theme="1"/>
        <rFont val="Calibri"/>
        <family val="2"/>
        <charset val="204"/>
        <scheme val="minor"/>
      </rPr>
      <t>1920х1080P</t>
    </r>
    <r>
      <rPr>
        <sz val="8"/>
        <color theme="1"/>
        <rFont val="Calibri"/>
        <family val="2"/>
        <charset val="204"/>
        <scheme val="minor"/>
      </rPr>
      <t xml:space="preserve">*25к/с; Дальность ИК подсветки 20-25м; Объектив </t>
    </r>
    <r>
      <rPr>
        <b/>
        <sz val="8"/>
        <color theme="1"/>
        <rFont val="Calibri"/>
        <family val="2"/>
        <charset val="204"/>
        <scheme val="minor"/>
      </rPr>
      <t>f=2.8-12мм</t>
    </r>
    <r>
      <rPr>
        <sz val="8"/>
        <color theme="1"/>
        <rFont val="Calibri"/>
        <family val="2"/>
        <charset val="204"/>
        <scheme val="minor"/>
      </rPr>
      <t xml:space="preserve">; </t>
    </r>
    <r>
      <rPr>
        <b/>
        <sz val="8"/>
        <color theme="1"/>
        <rFont val="Calibri"/>
        <family val="2"/>
        <charset val="204"/>
        <scheme val="minor"/>
      </rPr>
      <t>Аудио вх; Вх тревоги</t>
    </r>
    <r>
      <rPr>
        <sz val="8"/>
        <color theme="1"/>
        <rFont val="Calibri"/>
        <family val="2"/>
        <charset val="204"/>
        <scheme val="minor"/>
      </rPr>
      <t>;</t>
    </r>
    <r>
      <rPr>
        <b/>
        <sz val="8"/>
        <color theme="1"/>
        <rFont val="Calibri"/>
        <family val="2"/>
        <charset val="204"/>
        <scheme val="minor"/>
      </rPr>
      <t xml:space="preserve"> microSD</t>
    </r>
    <r>
      <rPr>
        <sz val="8"/>
        <color theme="1"/>
        <rFont val="Calibri"/>
        <family val="2"/>
        <charset val="204"/>
        <scheme val="minor"/>
      </rPr>
      <t>, ICR, Протокол i8S, i8, ONVIF; IP66; DC12V, POE.</t>
    </r>
  </si>
  <si>
    <r>
      <t>FE-IPC-DL301PVA</t>
    </r>
    <r>
      <rPr>
        <b/>
        <sz val="8"/>
        <color theme="1"/>
        <rFont val="Calibri"/>
        <family val="2"/>
        <charset val="204"/>
        <scheme val="minor"/>
      </rPr>
      <t xml:space="preserve"> 3Мп</t>
    </r>
    <r>
      <rPr>
        <sz val="8"/>
        <color theme="1"/>
        <rFont val="Calibri"/>
        <family val="2"/>
        <charset val="204"/>
        <scheme val="minor"/>
      </rPr>
      <t xml:space="preserve"> купольная IP камера; Матрица 1/2.8" SONY  CMOS,  </t>
    </r>
    <r>
      <rPr>
        <b/>
        <sz val="8"/>
        <color theme="1"/>
        <rFont val="Calibri"/>
        <family val="2"/>
        <charset val="204"/>
        <scheme val="minor"/>
      </rPr>
      <t>2048X1536p</t>
    </r>
    <r>
      <rPr>
        <sz val="8"/>
        <color theme="1"/>
        <rFont val="Calibri"/>
        <family val="2"/>
        <charset val="204"/>
        <scheme val="minor"/>
      </rPr>
      <t xml:space="preserve">*25к/c; Дальность ИК подсветки 20-25м; Объектив </t>
    </r>
    <r>
      <rPr>
        <b/>
        <sz val="8"/>
        <color theme="1"/>
        <rFont val="Calibri"/>
        <family val="2"/>
        <charset val="204"/>
        <scheme val="minor"/>
      </rPr>
      <t>f=2.8-12мм</t>
    </r>
    <r>
      <rPr>
        <sz val="8"/>
        <color theme="1"/>
        <rFont val="Calibri"/>
        <family val="2"/>
        <charset val="204"/>
        <scheme val="minor"/>
      </rPr>
      <t xml:space="preserve">; </t>
    </r>
    <r>
      <rPr>
        <b/>
        <sz val="8"/>
        <color theme="1"/>
        <rFont val="Calibri"/>
        <family val="2"/>
        <charset val="204"/>
        <scheme val="minor"/>
      </rPr>
      <t>Аудио вх; Вх тревоги</t>
    </r>
    <r>
      <rPr>
        <sz val="8"/>
        <color theme="1"/>
        <rFont val="Calibri"/>
        <family val="2"/>
        <charset val="204"/>
        <scheme val="minor"/>
      </rPr>
      <t>; microSD, ICR, Протокол i8, ONVIF; IP66; DC12V, POE.</t>
    </r>
  </si>
  <si>
    <r>
      <t xml:space="preserve">FE-IPC-HSPD210PZ  </t>
    </r>
    <r>
      <rPr>
        <b/>
        <sz val="8"/>
        <color theme="1"/>
        <rFont val="Calibri"/>
        <family val="2"/>
        <charset val="204"/>
        <scheme val="minor"/>
      </rPr>
      <t>2Мп</t>
    </r>
    <r>
      <rPr>
        <sz val="8"/>
        <color theme="1"/>
        <rFont val="Calibri"/>
        <family val="2"/>
        <charset val="204"/>
        <scheme val="minor"/>
      </rPr>
      <t xml:space="preserve"> поворотная IP камера; Матрица  1/2.8" Exmor CMOS; </t>
    </r>
    <r>
      <rPr>
        <b/>
        <sz val="8"/>
        <color theme="1"/>
        <rFont val="Calibri"/>
        <family val="2"/>
        <charset val="204"/>
        <scheme val="minor"/>
      </rPr>
      <t>1920х1080P*25к/с</t>
    </r>
    <r>
      <rPr>
        <sz val="8"/>
        <color theme="1"/>
        <rFont val="Calibri"/>
        <family val="2"/>
        <charset val="204"/>
        <scheme val="minor"/>
      </rPr>
      <t xml:space="preserve">;   Объектив f= 4.7~47мм, 10х оптическое увеличение; ICR; Протокол i8S, ONVIF; Поддержка карт памяти до </t>
    </r>
    <r>
      <rPr>
        <b/>
        <sz val="8"/>
        <color theme="1"/>
        <rFont val="Calibri"/>
        <family val="2"/>
        <charset val="204"/>
        <scheme val="minor"/>
      </rPr>
      <t>64 Гб</t>
    </r>
    <r>
      <rPr>
        <sz val="8"/>
        <color theme="1"/>
        <rFont val="Calibri"/>
        <family val="2"/>
        <charset val="204"/>
        <scheme val="minor"/>
      </rPr>
      <t>. Скорость панорамирования 240°/сек; 360° по горизонтали, 90° по вертикали ; Аудио Вх./Вых. Тревожный вход, До 256 пресетов, 6 туров; IP66; Питание 12в/POE</t>
    </r>
  </si>
  <si>
    <r>
      <t xml:space="preserve">FE-IPC-HSPD220PZ </t>
    </r>
    <r>
      <rPr>
        <b/>
        <sz val="8"/>
        <color theme="1"/>
        <rFont val="Calibri"/>
        <family val="2"/>
        <charset val="204"/>
        <scheme val="minor"/>
      </rPr>
      <t>2Мп</t>
    </r>
    <r>
      <rPr>
        <sz val="8"/>
        <color theme="1"/>
        <rFont val="Calibri"/>
        <family val="2"/>
        <charset val="204"/>
        <scheme val="minor"/>
      </rPr>
      <t xml:space="preserve"> поворотная IP камера; Матрица  1/3" Sony CMOS; </t>
    </r>
    <r>
      <rPr>
        <b/>
        <sz val="8"/>
        <color theme="1"/>
        <rFont val="Calibri"/>
        <family val="2"/>
        <charset val="204"/>
        <scheme val="minor"/>
      </rPr>
      <t>1920х1080P*25к/</t>
    </r>
    <r>
      <rPr>
        <sz val="8"/>
        <color theme="1"/>
        <rFont val="Calibri"/>
        <family val="2"/>
        <charset val="204"/>
        <scheme val="minor"/>
      </rPr>
      <t xml:space="preserve">с;  Дальность ИК подсветки до150м; Объектив </t>
    </r>
    <r>
      <rPr>
        <b/>
        <sz val="8"/>
        <color theme="1"/>
        <rFont val="Calibri"/>
        <family val="2"/>
        <charset val="204"/>
        <scheme val="minor"/>
      </rPr>
      <t>f=4.7-94мм</t>
    </r>
    <r>
      <rPr>
        <sz val="8"/>
        <color theme="1"/>
        <rFont val="Calibri"/>
        <family val="2"/>
        <charset val="204"/>
        <scheme val="minor"/>
      </rPr>
      <t>, 20х оптическое увеличение; ICR; Протокол i8, ONVIF; Скорость панорамирования 200°/сек; 360° полный оборот; До 256 пресетов, 6 туров; IP66; Аудио вх; Вх тревоги;</t>
    </r>
    <r>
      <rPr>
        <b/>
        <sz val="8"/>
        <color theme="1"/>
        <rFont val="Calibri"/>
        <family val="2"/>
        <charset val="204"/>
        <scheme val="minor"/>
      </rPr>
      <t xml:space="preserve"> POE</t>
    </r>
    <r>
      <rPr>
        <sz val="8"/>
        <color theme="1"/>
        <rFont val="Calibri"/>
        <family val="2"/>
        <charset val="204"/>
        <scheme val="minor"/>
      </rPr>
      <t>, DC24V, Габаритные размеры:380(В)*216(Д)мм</t>
    </r>
  </si>
  <si>
    <r>
      <t>FE-IPC-QL200PA</t>
    </r>
    <r>
      <rPr>
        <b/>
        <sz val="8"/>
        <color theme="1"/>
        <rFont val="Calibri"/>
        <family val="2"/>
        <charset val="204"/>
        <scheme val="minor"/>
      </rPr>
      <t xml:space="preserve"> 2Мп</t>
    </r>
    <r>
      <rPr>
        <sz val="8"/>
        <color theme="1"/>
        <rFont val="Calibri"/>
        <family val="2"/>
        <charset val="204"/>
        <scheme val="minor"/>
      </rPr>
      <t xml:space="preserve"> внутренняя IP камера; Матрица 1/2.8" SONY CMOS; </t>
    </r>
    <r>
      <rPr>
        <b/>
        <sz val="8"/>
        <color theme="1"/>
        <rFont val="Calibri"/>
        <family val="2"/>
        <charset val="204"/>
        <scheme val="minor"/>
      </rPr>
      <t>1920х1080P</t>
    </r>
    <r>
      <rPr>
        <sz val="8"/>
        <color theme="1"/>
        <rFont val="Calibri"/>
        <family val="2"/>
        <charset val="204"/>
        <scheme val="minor"/>
      </rPr>
      <t xml:space="preserve">*25к/с; Дальность ИК подсветки 5-10м;Объектив f=3.6мм, </t>
    </r>
    <r>
      <rPr>
        <b/>
        <sz val="8"/>
        <color theme="1"/>
        <rFont val="Calibri"/>
        <family val="2"/>
        <charset val="204"/>
        <scheme val="minor"/>
      </rPr>
      <t>Встроенный микрофон, microSD</t>
    </r>
    <r>
      <rPr>
        <sz val="8"/>
        <color theme="1"/>
        <rFont val="Calibri"/>
        <family val="2"/>
        <charset val="204"/>
        <scheme val="minor"/>
      </rPr>
      <t xml:space="preserve">; ICR; Протокол i8S, i8, ONVIF; IP66; DC12V, POE.
</t>
    </r>
  </si>
  <si>
    <t>IP регистраторы  4 канала</t>
  </si>
  <si>
    <r>
      <t xml:space="preserve">FE-NR-2104  </t>
    </r>
    <r>
      <rPr>
        <b/>
        <sz val="8"/>
        <color theme="1"/>
        <rFont val="Calibri"/>
        <family val="2"/>
        <charset val="204"/>
        <scheme val="minor"/>
      </rPr>
      <t>4-канальный</t>
    </r>
    <r>
      <rPr>
        <sz val="8"/>
        <color theme="1"/>
        <rFont val="Calibri"/>
        <family val="2"/>
        <charset val="204"/>
        <scheme val="minor"/>
      </rPr>
      <t xml:space="preserve"> IP видеорегистратор;  Режимы записи:4×(1280*720),4×(1280*960),</t>
    </r>
    <r>
      <rPr>
        <b/>
        <sz val="8"/>
        <color theme="1"/>
        <rFont val="Calibri"/>
        <family val="2"/>
        <charset val="204"/>
        <scheme val="minor"/>
      </rPr>
      <t>4×(1920*1080)</t>
    </r>
    <r>
      <rPr>
        <sz val="8"/>
        <color theme="1"/>
        <rFont val="Calibri"/>
        <family val="2"/>
        <charset val="204"/>
        <scheme val="minor"/>
      </rPr>
      <t>; Общий поток до 50 Мбит/с;
 Видео выходы:1 HDMI, 1 VGA; Сетевой порт:1 RJ-45 (10/100Mbps)</t>
    </r>
    <r>
      <rPr>
        <b/>
        <sz val="8"/>
        <color theme="1"/>
        <rFont val="Calibri"/>
        <family val="2"/>
        <charset val="204"/>
        <scheme val="minor"/>
      </rPr>
      <t>;</t>
    </r>
    <r>
      <rPr>
        <sz val="8"/>
        <color theme="1"/>
        <rFont val="Calibri"/>
        <family val="2"/>
        <charset val="204"/>
        <scheme val="minor"/>
      </rPr>
      <t xml:space="preserve">Внутренний жесткий диск: </t>
    </r>
    <r>
      <rPr>
        <b/>
        <sz val="8"/>
        <color theme="1"/>
        <rFont val="Calibri"/>
        <family val="2"/>
        <charset val="204"/>
        <scheme val="minor"/>
      </rPr>
      <t>1 SATA HDD</t>
    </r>
    <r>
      <rPr>
        <sz val="8"/>
        <color theme="1"/>
        <rFont val="Calibri"/>
        <family val="2"/>
        <charset val="204"/>
        <scheme val="minor"/>
      </rPr>
      <t>, до 4TB; 2 х USB2.0; Протокол i8S, i8, ONVIF; Мобильные платформы: IOS, Android; 3G, P2P;Размер:260мм×220мм×43мм</t>
    </r>
  </si>
  <si>
    <t>FE-NR-2104</t>
  </si>
  <si>
    <r>
      <t xml:space="preserve">FE-NR-2108   </t>
    </r>
    <r>
      <rPr>
        <b/>
        <sz val="8"/>
        <color theme="1"/>
        <rFont val="Calibri"/>
        <family val="2"/>
        <charset val="204"/>
        <scheme val="minor"/>
      </rPr>
      <t xml:space="preserve">8-канальный </t>
    </r>
    <r>
      <rPr>
        <sz val="8"/>
        <color theme="1"/>
        <rFont val="Calibri"/>
        <family val="2"/>
        <charset val="204"/>
        <scheme val="minor"/>
      </rPr>
      <t>IP видеорегистратор; Режимы записи:8×(1280*720),8×(1280*960),</t>
    </r>
    <r>
      <rPr>
        <b/>
        <sz val="8"/>
        <color theme="1"/>
        <rFont val="Calibri"/>
        <family val="2"/>
        <charset val="204"/>
        <scheme val="minor"/>
      </rPr>
      <t>8×(1920*1080)</t>
    </r>
    <r>
      <rPr>
        <sz val="8"/>
        <color theme="1"/>
        <rFont val="Calibri"/>
        <family val="2"/>
        <charset val="204"/>
        <scheme val="minor"/>
      </rPr>
      <t xml:space="preserve"> ; Общий поток до </t>
    </r>
    <r>
      <rPr>
        <b/>
        <sz val="8"/>
        <color theme="1"/>
        <rFont val="Calibri"/>
        <family val="2"/>
        <charset val="204"/>
        <scheme val="minor"/>
      </rPr>
      <t>50 Мбит/с</t>
    </r>
    <r>
      <rPr>
        <sz val="8"/>
        <color theme="1"/>
        <rFont val="Calibri"/>
        <family val="2"/>
        <charset val="204"/>
        <scheme val="minor"/>
      </rPr>
      <t xml:space="preserve">; Видео выходы:1 HDMI, 1 VGA; Сетевой порт:1 RJ-45 (10/100Mbps);Внутренний жесткий диск: </t>
    </r>
    <r>
      <rPr>
        <b/>
        <sz val="8"/>
        <color theme="1"/>
        <rFont val="Calibri"/>
        <family val="2"/>
        <charset val="204"/>
        <scheme val="minor"/>
      </rPr>
      <t>1 SATA HDD</t>
    </r>
    <r>
      <rPr>
        <sz val="8"/>
        <color theme="1"/>
        <rFont val="Calibri"/>
        <family val="2"/>
        <charset val="204"/>
        <scheme val="minor"/>
      </rPr>
      <t xml:space="preserve"> до 4TB; 2 х USB2.0; Протокол i8S, i8, ONVIF; Мобильные платформы: IOS, Android; 3G, P2P;Размер:260мм×220мм×43мм</t>
    </r>
  </si>
  <si>
    <r>
      <t xml:space="preserve">FE-NR-8108   </t>
    </r>
    <r>
      <rPr>
        <b/>
        <sz val="8"/>
        <color theme="1"/>
        <rFont val="Calibri"/>
        <family val="2"/>
        <charset val="204"/>
        <scheme val="minor"/>
      </rPr>
      <t xml:space="preserve">8-канальный </t>
    </r>
    <r>
      <rPr>
        <sz val="8"/>
        <color theme="1"/>
        <rFont val="Calibri"/>
        <family val="2"/>
        <charset val="204"/>
        <scheme val="minor"/>
      </rPr>
      <t>IP видеорегистратор; H.264 /MJPEG;  Режимы записи:</t>
    </r>
    <r>
      <rPr>
        <b/>
        <sz val="8"/>
        <color theme="1"/>
        <rFont val="Calibri"/>
        <family val="2"/>
        <charset val="204"/>
        <scheme val="minor"/>
      </rPr>
      <t>8 камер до 5 Мр</t>
    </r>
    <r>
      <rPr>
        <sz val="8"/>
        <color theme="1"/>
        <rFont val="Calibri"/>
        <family val="2"/>
        <charset val="204"/>
        <scheme val="minor"/>
      </rPr>
      <t xml:space="preserve"> ; Общий поток до </t>
    </r>
    <r>
      <rPr>
        <b/>
        <sz val="8"/>
        <color theme="1"/>
        <rFont val="Calibri"/>
        <family val="2"/>
        <charset val="204"/>
        <scheme val="minor"/>
      </rPr>
      <t>60 Мбит/с</t>
    </r>
    <r>
      <rPr>
        <sz val="8"/>
        <color theme="1"/>
        <rFont val="Calibri"/>
        <family val="2"/>
        <charset val="204"/>
        <scheme val="minor"/>
      </rPr>
      <t>; Видео выходы:1 HDMI, 1 VGA; Тревожный вход/вых: 2/1; Сетевой порт: 1 RJ45 (10M/100M);Внутренний жесткий диск: 1 SATA HDD до 6TB; 2х USB2.0; Протокол i8S, i8, ONVIF; Мобильные платформы: IOS, Android; P2P;Размер:300мм×209мм×48,5мм</t>
    </r>
  </si>
  <si>
    <r>
      <t xml:space="preserve">FE-NR-8108 POE </t>
    </r>
    <r>
      <rPr>
        <b/>
        <sz val="8"/>
        <color theme="1"/>
        <rFont val="Calibri"/>
        <family val="2"/>
        <charset val="204"/>
        <scheme val="minor"/>
      </rPr>
      <t>8-канальный</t>
    </r>
    <r>
      <rPr>
        <sz val="8"/>
        <color theme="1"/>
        <rFont val="Calibri"/>
        <family val="2"/>
        <charset val="204"/>
        <scheme val="minor"/>
      </rPr>
      <t xml:space="preserve"> IP видеорегистратор; H.264 /MJPEG; </t>
    </r>
    <r>
      <rPr>
        <b/>
        <sz val="8"/>
        <color theme="1"/>
        <rFont val="Calibri"/>
        <family val="2"/>
        <charset val="204"/>
        <scheme val="minor"/>
      </rPr>
      <t>8 POE</t>
    </r>
    <r>
      <rPr>
        <sz val="8"/>
        <color theme="1"/>
        <rFont val="Calibri"/>
        <family val="2"/>
        <charset val="204"/>
        <scheme val="minor"/>
      </rPr>
      <t xml:space="preserve"> портов IEEE 802.3af; Режимы записи:8 камер </t>
    </r>
    <r>
      <rPr>
        <b/>
        <sz val="8"/>
        <color theme="1"/>
        <rFont val="Calibri"/>
        <family val="2"/>
        <charset val="204"/>
        <scheme val="minor"/>
      </rPr>
      <t>до 5 Мр</t>
    </r>
    <r>
      <rPr>
        <sz val="8"/>
        <color theme="1"/>
        <rFont val="Calibri"/>
        <family val="2"/>
        <charset val="204"/>
        <scheme val="minor"/>
      </rPr>
      <t xml:space="preserve"> ; Общий поток до </t>
    </r>
    <r>
      <rPr>
        <b/>
        <sz val="8"/>
        <color theme="1"/>
        <rFont val="Calibri"/>
        <family val="2"/>
        <charset val="204"/>
        <scheme val="minor"/>
      </rPr>
      <t>60 Мбит/с</t>
    </r>
    <r>
      <rPr>
        <sz val="8"/>
        <color theme="1"/>
        <rFont val="Calibri"/>
        <family val="2"/>
        <charset val="204"/>
        <scheme val="minor"/>
      </rPr>
      <t>; Видео выходы:1 HDMI, 1 VGA; Тревожный вход/вых: 2/1; Сетевой порт: 1 RJ45 (10M/100M);Внутренний жесткий диск: 1 SATA HDD до 6TB; 2х USB2.0; Протокол i8S, i8, ONVIF; Мобильные платформы: IOS, Android; P2P;Размер:300мм×209мм×48,5мм</t>
    </r>
  </si>
  <si>
    <t>FE-NR-2108</t>
  </si>
  <si>
    <t>FE-NR-8108</t>
  </si>
  <si>
    <t xml:space="preserve">FE-NR-8108 POE </t>
  </si>
  <si>
    <t>IP регистраторы 8/9 каналов</t>
  </si>
  <si>
    <t>IP регистраторы 16 каналов</t>
  </si>
  <si>
    <r>
      <t xml:space="preserve">FE-NR-8216  </t>
    </r>
    <r>
      <rPr>
        <b/>
        <sz val="8"/>
        <color theme="1"/>
        <rFont val="Calibri"/>
        <family val="2"/>
        <charset val="204"/>
        <scheme val="minor"/>
      </rPr>
      <t>16-канальный</t>
    </r>
    <r>
      <rPr>
        <sz val="8"/>
        <color theme="1"/>
        <rFont val="Calibri"/>
        <family val="2"/>
        <charset val="204"/>
        <scheme val="minor"/>
      </rPr>
      <t xml:space="preserve"> IP видеорегистратор;   Режимы записи:16× 5MP/4MP/3MP/1080P  ; Общий поток до </t>
    </r>
    <r>
      <rPr>
        <b/>
        <sz val="8"/>
        <color theme="1"/>
        <rFont val="Calibri"/>
        <family val="2"/>
        <charset val="204"/>
        <scheme val="minor"/>
      </rPr>
      <t>80 Мбит/с</t>
    </r>
    <r>
      <rPr>
        <sz val="8"/>
        <color theme="1"/>
        <rFont val="Calibri"/>
        <family val="2"/>
        <charset val="204"/>
        <scheme val="minor"/>
      </rPr>
      <t>; Видео выходы:1 HDMI, 1 VGA; Аудио выход:1 RCA ; Тревожный вход/вых: 4/1; Сетевой порт: 1 RJ45 (10M/100M/1000M);Внутренний жесткий диск: 2 SATA HDD до 6TB; 2х USB2.0; Протокол i8S, i8, ONVIF; Мобильные платформы: IOS, Android;  P2P;Размер:360(L)x242.4(W)x48(H)mm</t>
    </r>
  </si>
  <si>
    <t>FE-NR-8216</t>
  </si>
  <si>
    <t>IP регистраторы 25 каналов</t>
  </si>
  <si>
    <r>
      <t xml:space="preserve">FE-NR-8825 PRO   </t>
    </r>
    <r>
      <rPr>
        <b/>
        <sz val="8"/>
        <color theme="1"/>
        <rFont val="Calibri"/>
        <family val="2"/>
        <charset val="204"/>
        <scheme val="minor"/>
      </rPr>
      <t>25-канальный</t>
    </r>
    <r>
      <rPr>
        <sz val="8"/>
        <color theme="1"/>
        <rFont val="Calibri"/>
        <family val="2"/>
        <charset val="204"/>
        <scheme val="minor"/>
      </rPr>
      <t xml:space="preserve"> IP видеорегистратор;  Разрешение камер:5MP/3MP/1080p/960p/720p ; Общий поток до </t>
    </r>
    <r>
      <rPr>
        <b/>
        <sz val="8"/>
        <color theme="1"/>
        <rFont val="Calibri"/>
        <family val="2"/>
        <charset val="204"/>
        <scheme val="minor"/>
      </rPr>
      <t>160 Мбит/с</t>
    </r>
    <r>
      <rPr>
        <sz val="8"/>
        <color theme="1"/>
        <rFont val="Calibri"/>
        <family val="2"/>
        <charset val="204"/>
        <scheme val="minor"/>
      </rPr>
      <t>; Видео выходы:1 HDMI, 1 VGA; Аудио выход:1 RCA ; Тревожный вход/вых: 4/4; Сетевой порт: 2 RJ45 (10M/100M/1000M);Внутренний жесткий диск: 8 SATA, 1 E-SATA  по 6TB; 1 USB 3.0, 2 USB 2.0; Протокол i8S, i8, ONVIF; Мобильные платформы: IOS, Android; 3G, P2P;Размер:440мм×360мм×70мм</t>
    </r>
  </si>
  <si>
    <t>FE-NR-8825 PRO</t>
  </si>
  <si>
    <t>IP регистраторы 32/36/64 каналов</t>
  </si>
  <si>
    <r>
      <t xml:space="preserve">FE-NR-8836 PRO  </t>
    </r>
    <r>
      <rPr>
        <b/>
        <sz val="8"/>
        <color theme="1"/>
        <rFont val="Calibri"/>
        <family val="2"/>
        <charset val="204"/>
        <scheme val="minor"/>
      </rPr>
      <t>36-канальный</t>
    </r>
    <r>
      <rPr>
        <sz val="8"/>
        <color theme="1"/>
        <rFont val="Calibri"/>
        <family val="2"/>
        <charset val="204"/>
        <scheme val="minor"/>
      </rPr>
      <t xml:space="preserve"> IP видеорегистратор;  Режимы записи:4K/5MP/3MP/1080P/960P/720P/D1/VGA/4CIF/DCIF/2CIF/CIF/QCIF ;  Кодирование </t>
    </r>
    <r>
      <rPr>
        <b/>
        <sz val="8"/>
        <color theme="1"/>
        <rFont val="Calibri"/>
        <family val="2"/>
        <charset val="204"/>
        <scheme val="minor"/>
      </rPr>
      <t>H.265/H.264 /MJPEG</t>
    </r>
    <r>
      <rPr>
        <sz val="8"/>
        <color theme="1"/>
        <rFont val="Calibri"/>
        <family val="2"/>
        <charset val="204"/>
        <scheme val="minor"/>
      </rPr>
      <t xml:space="preserve">, Общий поток до </t>
    </r>
    <r>
      <rPr>
        <b/>
        <sz val="8"/>
        <color theme="1"/>
        <rFont val="Calibri"/>
        <family val="2"/>
        <charset val="204"/>
        <scheme val="minor"/>
      </rPr>
      <t>288 Мбит/с</t>
    </r>
    <r>
      <rPr>
        <sz val="8"/>
        <color theme="1"/>
        <rFont val="Calibri"/>
        <family val="2"/>
        <charset val="204"/>
        <scheme val="minor"/>
      </rPr>
      <t>; Видео выходы:1 HDMI, 1 VGA; Аудио вход/выход:1/1 RCA ; Тревожный вход/вых: 16/4; Сетевой порт: </t>
    </r>
    <r>
      <rPr>
        <b/>
        <sz val="8"/>
        <color theme="1"/>
        <rFont val="Calibri"/>
        <family val="2"/>
        <charset val="204"/>
        <scheme val="minor"/>
      </rPr>
      <t>2 RJ45</t>
    </r>
    <r>
      <rPr>
        <sz val="8"/>
        <color theme="1"/>
        <rFont val="Calibri"/>
        <family val="2"/>
        <charset val="204"/>
        <scheme val="minor"/>
      </rPr>
      <t xml:space="preserve"> (10M/100M/1000M);Внутренний жесткий диск:</t>
    </r>
    <r>
      <rPr>
        <b/>
        <sz val="8"/>
        <color theme="1"/>
        <rFont val="Calibri"/>
        <family val="2"/>
        <charset val="204"/>
        <scheme val="minor"/>
      </rPr>
      <t xml:space="preserve"> 8 SATA HDD</t>
    </r>
    <r>
      <rPr>
        <sz val="8"/>
        <color theme="1"/>
        <rFont val="Calibri"/>
        <family val="2"/>
        <charset val="204"/>
        <scheme val="minor"/>
      </rPr>
      <t xml:space="preserve"> +1 eSATA до 6TB; 1 USB 3.0, 2 USB 2.0; Протокол i8S, i8, ONVIF; Мобильные платформы: IOS, Android; P2P;Размер:440мм×432мм×90мм</t>
    </r>
  </si>
  <si>
    <r>
      <t xml:space="preserve">FE-NR-8864 PRO  </t>
    </r>
    <r>
      <rPr>
        <b/>
        <sz val="8"/>
        <color theme="1"/>
        <rFont val="Calibri"/>
        <family val="2"/>
        <charset val="204"/>
        <scheme val="minor"/>
      </rPr>
      <t xml:space="preserve">64-канальный </t>
    </r>
    <r>
      <rPr>
        <sz val="8"/>
        <color theme="1"/>
        <rFont val="Calibri"/>
        <family val="2"/>
        <charset val="204"/>
        <scheme val="minor"/>
      </rPr>
      <t>IP видеорегистратор;  Режимы записи:4K/5MP/3MP/1080P/960P/720P/D1/VGA/4CIF/DCIF/2CIF/CIF/QCIF ;  Кодирование</t>
    </r>
    <r>
      <rPr>
        <b/>
        <sz val="8"/>
        <color theme="1"/>
        <rFont val="Calibri"/>
        <family val="2"/>
        <charset val="204"/>
        <scheme val="minor"/>
      </rPr>
      <t xml:space="preserve"> H.265/H.264 /MJPEG</t>
    </r>
    <r>
      <rPr>
        <sz val="8"/>
        <color theme="1"/>
        <rFont val="Calibri"/>
        <family val="2"/>
        <charset val="204"/>
        <scheme val="minor"/>
      </rPr>
      <t xml:space="preserve">, Общий поток до </t>
    </r>
    <r>
      <rPr>
        <b/>
        <sz val="8"/>
        <color theme="1"/>
        <rFont val="Calibri"/>
        <family val="2"/>
        <charset val="204"/>
        <scheme val="minor"/>
      </rPr>
      <t>512 Мбит/с</t>
    </r>
    <r>
      <rPr>
        <sz val="8"/>
        <color theme="1"/>
        <rFont val="Calibri"/>
        <family val="2"/>
        <charset val="204"/>
        <scheme val="minor"/>
      </rPr>
      <t>; Видео выходы:1 HDMI, 1 VGA; Аудио вход/выход:1/1 RCA ; Тревожный вход/вых: 16/4; Сетевой порт: </t>
    </r>
    <r>
      <rPr>
        <b/>
        <sz val="8"/>
        <color theme="1"/>
        <rFont val="Calibri"/>
        <family val="2"/>
        <charset val="204"/>
        <scheme val="minor"/>
      </rPr>
      <t>2 RJ45</t>
    </r>
    <r>
      <rPr>
        <sz val="8"/>
        <color theme="1"/>
        <rFont val="Calibri"/>
        <family val="2"/>
        <charset val="204"/>
        <scheme val="minor"/>
      </rPr>
      <t xml:space="preserve"> (10M/100M/1000M);Внутренний жесткий диск: </t>
    </r>
    <r>
      <rPr>
        <b/>
        <sz val="8"/>
        <color theme="1"/>
        <rFont val="Calibri"/>
        <family val="2"/>
        <charset val="204"/>
        <scheme val="minor"/>
      </rPr>
      <t>8 SATA HDD</t>
    </r>
    <r>
      <rPr>
        <sz val="8"/>
        <color theme="1"/>
        <rFont val="Calibri"/>
        <family val="2"/>
        <charset val="204"/>
        <scheme val="minor"/>
      </rPr>
      <t xml:space="preserve"> +1 eSATA до 6TB; 1 USB 3.0, 2 USB 2.0; Протокол i8S, i8, ONVIF; Мобильные платформы: IOS, Android; P2P;Размер:440мм×432мм×90мм</t>
    </r>
  </si>
  <si>
    <t>FE-NR-8836 PRO</t>
  </si>
  <si>
    <r>
      <t xml:space="preserve">FE-D720MHD/20M Купольная цветная гибридная AHD видеокамера (AHD, CVI, TVI, CVBS), 1/4’ OV9732 </t>
    </r>
    <r>
      <rPr>
        <b/>
        <sz val="8"/>
        <color theme="1"/>
        <rFont val="Calibri"/>
        <family val="2"/>
        <charset val="204"/>
        <scheme val="minor"/>
      </rPr>
      <t>1 Megapixel</t>
    </r>
    <r>
      <rPr>
        <sz val="8"/>
        <color theme="1"/>
        <rFont val="Calibri"/>
        <family val="2"/>
        <charset val="204"/>
        <scheme val="minor"/>
      </rPr>
      <t xml:space="preserve"> CMOS, 1280×720(25 fps), чувствительность 0.05Lux F1.2, объектив f=</t>
    </r>
    <r>
      <rPr>
        <b/>
        <sz val="8"/>
        <color theme="1"/>
        <rFont val="Calibri"/>
        <family val="2"/>
        <charset val="204"/>
        <scheme val="minor"/>
      </rPr>
      <t>2,8 mm</t>
    </r>
    <r>
      <rPr>
        <sz val="8"/>
        <color theme="1"/>
        <rFont val="Calibri"/>
        <family val="2"/>
        <charset val="204"/>
        <scheme val="minor"/>
      </rPr>
      <t xml:space="preserve"> .Температурный режим:-10/+60,Расстояние передачи До 500m по 75-3 коаксиальному кабелю, Питание  12В. </t>
    </r>
  </si>
  <si>
    <r>
      <t xml:space="preserve">FE-IB720MHD/20M Уличная цилиндрическая цветная гибридная AHD видеокамера(AHD, CVI, TVI, CVBS), 1/4’ OV9732 </t>
    </r>
    <r>
      <rPr>
        <b/>
        <sz val="8"/>
        <color theme="1"/>
        <rFont val="Calibri"/>
        <family val="2"/>
        <charset val="204"/>
        <scheme val="minor"/>
      </rPr>
      <t>1 Megapixel</t>
    </r>
    <r>
      <rPr>
        <sz val="8"/>
        <color theme="1"/>
        <rFont val="Calibri"/>
        <family val="2"/>
        <charset val="204"/>
        <scheme val="minor"/>
      </rPr>
      <t xml:space="preserve"> CMOS, 1280×720(25 fps), чувствительность 0.05Lux F1.2, объектив f=</t>
    </r>
    <r>
      <rPr>
        <b/>
        <sz val="8"/>
        <color theme="1"/>
        <rFont val="Calibri"/>
        <family val="2"/>
        <charset val="204"/>
        <scheme val="minor"/>
      </rPr>
      <t>2,8 mm</t>
    </r>
    <r>
      <rPr>
        <sz val="8"/>
        <color theme="1"/>
        <rFont val="Calibri"/>
        <family val="2"/>
        <charset val="204"/>
        <scheme val="minor"/>
      </rPr>
      <t xml:space="preserve">, дальность ИК 20м  .Температурный режим:-40/+60,Расстояние передачи До 500m по 75-3 коаксиальному кабелю, Питание  12В. </t>
    </r>
  </si>
  <si>
    <r>
      <t xml:space="preserve">FE-DV960MHD/30M Купольная гибридная видеокамера </t>
    </r>
    <r>
      <rPr>
        <b/>
        <sz val="8"/>
        <color theme="1"/>
        <rFont val="Calibri"/>
        <family val="2"/>
        <charset val="204"/>
        <scheme val="minor"/>
      </rPr>
      <t>1.3Mp</t>
    </r>
    <r>
      <rPr>
        <sz val="8"/>
        <color theme="1"/>
        <rFont val="Calibri"/>
        <family val="2"/>
        <charset val="204"/>
        <scheme val="minor"/>
      </rPr>
      <t xml:space="preserve"> (AHD, CVI, TVI, CVBS) 1/3" SC1135  CMOS, 1280×960(25 fps), чувствительность 0.01Lux F1.2, объектив f=</t>
    </r>
    <r>
      <rPr>
        <b/>
        <sz val="8"/>
        <color theme="1"/>
        <rFont val="Calibri"/>
        <family val="2"/>
        <charset val="204"/>
        <scheme val="minor"/>
      </rPr>
      <t>2.8-12 mm</t>
    </r>
    <r>
      <rPr>
        <sz val="8"/>
        <color theme="1"/>
        <rFont val="Calibri"/>
        <family val="2"/>
        <charset val="204"/>
        <scheme val="minor"/>
      </rPr>
      <t>, дальность ИК 30м  .Температурный режим:-10/+50,Расстояние передачи До 500m по 75-3 коаксиальному кабелю, Питание  12В.</t>
    </r>
  </si>
  <si>
    <r>
      <t xml:space="preserve">FE-IBV960MHD/40M Уличная гибридная видеокамера </t>
    </r>
    <r>
      <rPr>
        <b/>
        <sz val="8"/>
        <color theme="1"/>
        <rFont val="Calibri"/>
        <family val="2"/>
        <charset val="204"/>
        <scheme val="minor"/>
      </rPr>
      <t>1.3Mp</t>
    </r>
    <r>
      <rPr>
        <sz val="8"/>
        <color theme="1"/>
        <rFont val="Calibri"/>
        <family val="2"/>
        <charset val="204"/>
        <scheme val="minor"/>
      </rPr>
      <t xml:space="preserve"> (AHD, CVI, TVI, CVBS) 1/3" SC1135  CMOS, 1280×960(25 fps), чувствительность 0.01Lux F1.2, объектив f=</t>
    </r>
    <r>
      <rPr>
        <b/>
        <sz val="8"/>
        <color theme="1"/>
        <rFont val="Calibri"/>
        <family val="2"/>
        <charset val="204"/>
        <scheme val="minor"/>
      </rPr>
      <t>2.8-12 mm</t>
    </r>
    <r>
      <rPr>
        <sz val="8"/>
        <color theme="1"/>
        <rFont val="Calibri"/>
        <family val="2"/>
        <charset val="204"/>
        <scheme val="minor"/>
      </rPr>
      <t xml:space="preserve">, дальность ИК 40м  .Температурный режим:-40/+50,Расстояние передачи До 500m по 75-3 коаксиальному кабелю, Питание  12В. </t>
    </r>
  </si>
  <si>
    <r>
      <t xml:space="preserve">FE-IB1080MHD/20M Уличная цилиндрическая цветная гибридная AHD видеокамера(AHD, CVI, TVI, CVBS), 1/2.8" Sony Exmor CMOS  IMX322, </t>
    </r>
    <r>
      <rPr>
        <b/>
        <sz val="8"/>
        <color theme="1"/>
        <rFont val="Calibri"/>
        <family val="2"/>
        <charset val="204"/>
        <scheme val="minor"/>
      </rPr>
      <t>1920×1080</t>
    </r>
    <r>
      <rPr>
        <sz val="8"/>
        <color theme="1"/>
        <rFont val="Calibri"/>
        <family val="2"/>
        <charset val="204"/>
        <scheme val="minor"/>
      </rPr>
      <t>(25 fps), чувствительность 0.001Lux F1.2, объектив f=</t>
    </r>
    <r>
      <rPr>
        <b/>
        <sz val="8"/>
        <color theme="1"/>
        <rFont val="Calibri"/>
        <family val="2"/>
        <charset val="204"/>
        <scheme val="minor"/>
      </rPr>
      <t>2,8 mm</t>
    </r>
    <r>
      <rPr>
        <sz val="8"/>
        <color theme="1"/>
        <rFont val="Calibri"/>
        <family val="2"/>
        <charset val="204"/>
        <scheme val="minor"/>
      </rPr>
      <t xml:space="preserve">, дальность ИК 20м  .Температурный режим:-40/+60,Расстояние передачи До 500m по 75-3 коаксиальному кабелю, Питание  12В. </t>
    </r>
  </si>
  <si>
    <r>
      <t xml:space="preserve">FE-ID1080MHD/20M  Уличная купольная цветная гибридная AHD видеокамера(AHD, CVI, TVI, CVBS) 1/2.8' Sony IMX323 Exmor CMOS , </t>
    </r>
    <r>
      <rPr>
        <b/>
        <sz val="8"/>
        <color theme="1"/>
        <rFont val="Calibri"/>
        <family val="2"/>
        <charset val="204"/>
        <scheme val="minor"/>
      </rPr>
      <t>1920*1080</t>
    </r>
    <r>
      <rPr>
        <sz val="8"/>
        <color theme="1"/>
        <rFont val="Calibri"/>
        <family val="2"/>
        <charset val="204"/>
        <scheme val="minor"/>
      </rPr>
      <t>(25 fps), чувствительность 0.001Lux F1.2, объектив f=</t>
    </r>
    <r>
      <rPr>
        <b/>
        <sz val="8"/>
        <color theme="1"/>
        <rFont val="Calibri"/>
        <family val="2"/>
        <charset val="204"/>
        <scheme val="minor"/>
      </rPr>
      <t>2,8 mm</t>
    </r>
    <r>
      <rPr>
        <sz val="8"/>
        <color theme="1"/>
        <rFont val="Calibri"/>
        <family val="2"/>
        <charset val="204"/>
        <scheme val="minor"/>
      </rPr>
      <t xml:space="preserve">, дальность ИК 20м  .Температурный режим:-40/+60,Расстояние передачи До 500m по 75-3 коаксиальному кабелю, Питание  12В. </t>
    </r>
  </si>
  <si>
    <r>
      <t xml:space="preserve">FE-ID1080MHD/10M  Уличная купольная цветная гибридная AHD видеокамера(AHD, CVI, TVI, CVBS) 1/2.8' Sony IMX323 Exmor CMOS , </t>
    </r>
    <r>
      <rPr>
        <b/>
        <sz val="8"/>
        <color theme="1"/>
        <rFont val="Calibri"/>
        <family val="2"/>
        <charset val="204"/>
        <scheme val="minor"/>
      </rPr>
      <t>1920*1080</t>
    </r>
    <r>
      <rPr>
        <sz val="8"/>
        <color theme="1"/>
        <rFont val="Calibri"/>
        <family val="2"/>
        <charset val="204"/>
        <scheme val="minor"/>
      </rPr>
      <t>(25 fps), чувствительность 0.001Lux F1.2, объектив f=</t>
    </r>
    <r>
      <rPr>
        <b/>
        <sz val="8"/>
        <color theme="1"/>
        <rFont val="Calibri"/>
        <family val="2"/>
        <charset val="204"/>
        <scheme val="minor"/>
      </rPr>
      <t>3,6 mm</t>
    </r>
    <r>
      <rPr>
        <sz val="8"/>
        <color theme="1"/>
        <rFont val="Calibri"/>
        <family val="2"/>
        <charset val="204"/>
        <scheme val="minor"/>
      </rPr>
      <t xml:space="preserve">, дальность ИК 10м  .Температурный режим:-40/+60,Расстояние передачи До 500m по 75-3 коаксиальному кабелю, Питание  12В. </t>
    </r>
  </si>
  <si>
    <r>
      <t xml:space="preserve">FE-IB1080MHD PRO Starlight Уличная цилиндрическая гибридная видеокамера(AHD, CVI, TVI, CVBS), 1/2.8" Sony Exmor CMOS  IMX291, </t>
    </r>
    <r>
      <rPr>
        <b/>
        <sz val="8"/>
        <color theme="1"/>
        <rFont val="Calibri"/>
        <family val="2"/>
        <charset val="204"/>
        <scheme val="minor"/>
      </rPr>
      <t>1920×1080</t>
    </r>
    <r>
      <rPr>
        <sz val="8"/>
        <color theme="1"/>
        <rFont val="Calibri"/>
        <family val="2"/>
        <charset val="204"/>
        <scheme val="minor"/>
      </rPr>
      <t xml:space="preserve">(25 fps), чувствительность </t>
    </r>
    <r>
      <rPr>
        <b/>
        <sz val="8"/>
        <color theme="1"/>
        <rFont val="Calibri"/>
        <family val="2"/>
        <charset val="204"/>
        <scheme val="minor"/>
      </rPr>
      <t>0.0008Lux</t>
    </r>
    <r>
      <rPr>
        <sz val="8"/>
        <color theme="1"/>
        <rFont val="Calibri"/>
        <family val="2"/>
        <charset val="204"/>
        <scheme val="minor"/>
      </rPr>
      <t xml:space="preserve"> F1.2, объектив f=3.6 mm.Температурный режим:-40/+50,Расстояние передачи До 500m по 75-3 коаксиальному кабелю, Питание  12В. </t>
    </r>
  </si>
  <si>
    <r>
      <t xml:space="preserve">FE-ID1080MHD PRO Starlight Уличная цилиндрическая гибридная видеокамера(AHD, CVI, TVI, CVBS), 1/2.8" Sony Exmor CMOS  IMX291, </t>
    </r>
    <r>
      <rPr>
        <b/>
        <sz val="8"/>
        <color theme="1"/>
        <rFont val="Calibri"/>
        <family val="2"/>
        <charset val="204"/>
        <scheme val="minor"/>
      </rPr>
      <t>1920×1080</t>
    </r>
    <r>
      <rPr>
        <sz val="8"/>
        <color theme="1"/>
        <rFont val="Calibri"/>
        <family val="2"/>
        <charset val="204"/>
        <scheme val="minor"/>
      </rPr>
      <t xml:space="preserve">(25 fps), чувствительность </t>
    </r>
    <r>
      <rPr>
        <b/>
        <sz val="8"/>
        <color theme="1"/>
        <rFont val="Calibri"/>
        <family val="2"/>
        <charset val="204"/>
        <scheme val="minor"/>
      </rPr>
      <t xml:space="preserve">0.0008Lux </t>
    </r>
    <r>
      <rPr>
        <sz val="8"/>
        <color theme="1"/>
        <rFont val="Calibri"/>
        <family val="2"/>
        <charset val="204"/>
        <scheme val="minor"/>
      </rPr>
      <t xml:space="preserve">F1.2, объектив f=3.6 mm.Температурный режим:-40/+50,Расстояние передачи До 500m по 75-3 коаксиальному кабелю, Питание  12В. </t>
    </r>
  </si>
  <si>
    <r>
      <t xml:space="preserve">FE-IBV1080MHD/40M Starlight Уличная  цветная гибридная видеокамера </t>
    </r>
    <r>
      <rPr>
        <b/>
        <sz val="8"/>
        <color theme="1"/>
        <rFont val="Calibri"/>
        <family val="2"/>
        <charset val="204"/>
        <scheme val="minor"/>
      </rPr>
      <t>1080P</t>
    </r>
    <r>
      <rPr>
        <sz val="8"/>
        <color theme="1"/>
        <rFont val="Calibri"/>
        <family val="2"/>
        <charset val="204"/>
        <scheme val="minor"/>
      </rPr>
      <t xml:space="preserve"> (AHD, CVI, TVI, CVBS) 1/2.8" Sony  STAVIS  CMOS  IMX291+NVP2441, 1920*1080(25 fps), чувствительность </t>
    </r>
    <r>
      <rPr>
        <b/>
        <sz val="8"/>
        <color theme="1"/>
        <rFont val="Calibri"/>
        <family val="2"/>
        <charset val="204"/>
        <scheme val="minor"/>
      </rPr>
      <t>0.0001Lux</t>
    </r>
    <r>
      <rPr>
        <sz val="8"/>
        <color theme="1"/>
        <rFont val="Calibri"/>
        <family val="2"/>
        <charset val="204"/>
        <scheme val="minor"/>
      </rPr>
      <t xml:space="preserve"> F1.2, объектив f=2,8-12 mm, дальность ИК 40м  .Температурный режим:-40/+60,Расстояние передачи До 500m по 75-3 коаксиальному кабелю, Питание  12В. </t>
    </r>
  </si>
  <si>
    <r>
      <t xml:space="preserve">FE-IBV1080MHD/40M  Уличная цилиндрическая  цветная гибридная AHD видеокамера(AHD, CVI, TVI, CVBS) 1/2.8' Sony IMX322 Exmor CMOS , </t>
    </r>
    <r>
      <rPr>
        <b/>
        <sz val="8"/>
        <color theme="1"/>
        <rFont val="Calibri"/>
        <family val="2"/>
        <charset val="204"/>
        <scheme val="minor"/>
      </rPr>
      <t>1920*1080</t>
    </r>
    <r>
      <rPr>
        <sz val="8"/>
        <color theme="1"/>
        <rFont val="Calibri"/>
        <family val="2"/>
        <charset val="204"/>
        <scheme val="minor"/>
      </rPr>
      <t>(25 fps), чувствительность 0.001Lux F1.2, объектив f=</t>
    </r>
    <r>
      <rPr>
        <b/>
        <sz val="8"/>
        <color theme="1"/>
        <rFont val="Calibri"/>
        <family val="2"/>
        <charset val="204"/>
        <scheme val="minor"/>
      </rPr>
      <t>2,8-12 mm</t>
    </r>
    <r>
      <rPr>
        <sz val="8"/>
        <color theme="1"/>
        <rFont val="Calibri"/>
        <family val="2"/>
        <charset val="204"/>
        <scheme val="minor"/>
      </rPr>
      <t xml:space="preserve">, дальность ИК 40м  .Температурный режим:-40/+60,Расстояние передачи До 500m по 75-3 коаксиальному кабелю, Питание  12В. </t>
    </r>
  </si>
  <si>
    <r>
      <t xml:space="preserve">FE-IBV1080MHD/45M Уличная гибридная видеокамера 1080P (AHD, CVI, TVI, CVBS) 1/2.8"  IMX323 Sony Exmor CMOS, </t>
    </r>
    <r>
      <rPr>
        <b/>
        <sz val="8"/>
        <color theme="1"/>
        <rFont val="Calibri"/>
        <family val="2"/>
        <charset val="204"/>
        <scheme val="minor"/>
      </rPr>
      <t>1920×1080</t>
    </r>
    <r>
      <rPr>
        <sz val="8"/>
        <color theme="1"/>
        <rFont val="Calibri"/>
        <family val="2"/>
        <charset val="204"/>
        <scheme val="minor"/>
      </rPr>
      <t>(25 fps), чувствительность 0.001Lux F1.2, объектив f=</t>
    </r>
    <r>
      <rPr>
        <b/>
        <sz val="8"/>
        <color theme="1"/>
        <rFont val="Calibri"/>
        <family val="2"/>
        <charset val="204"/>
        <scheme val="minor"/>
      </rPr>
      <t>2.8-12 mm</t>
    </r>
    <r>
      <rPr>
        <sz val="8"/>
        <color theme="1"/>
        <rFont val="Calibri"/>
        <family val="2"/>
        <charset val="204"/>
        <scheme val="minor"/>
      </rPr>
      <t xml:space="preserve">, дальность ИК 45м  .Температурный режим:-40/+50,Расстояние передачи До 500m по 75-3 коаксиальному кабелю, Питание  12В. </t>
    </r>
  </si>
  <si>
    <r>
      <t xml:space="preserve">FE-IDV1080MHD/35M Уличная  купольнаяя гибридная видеокамера 1080P (AHD, CVI, TVI, CVBS) 1/2.8' Sony IMX323 Exmor CMOS, </t>
    </r>
    <r>
      <rPr>
        <b/>
        <sz val="8"/>
        <color theme="1"/>
        <rFont val="Calibri"/>
        <family val="2"/>
        <charset val="204"/>
        <scheme val="minor"/>
      </rPr>
      <t>1920*1080</t>
    </r>
    <r>
      <rPr>
        <sz val="8"/>
        <color theme="1"/>
        <rFont val="Calibri"/>
        <family val="2"/>
        <charset val="204"/>
        <scheme val="minor"/>
      </rPr>
      <t>(25 fps), чувствительность 0.001Lux F1.2, объектив f=</t>
    </r>
    <r>
      <rPr>
        <b/>
        <sz val="8"/>
        <color theme="1"/>
        <rFont val="Calibri"/>
        <family val="2"/>
        <charset val="204"/>
        <scheme val="minor"/>
      </rPr>
      <t>2.8-12 mm</t>
    </r>
    <r>
      <rPr>
        <sz val="8"/>
        <color theme="1"/>
        <rFont val="Calibri"/>
        <family val="2"/>
        <charset val="204"/>
        <scheme val="minor"/>
      </rPr>
      <t xml:space="preserve">, дальность ИК 35м  .Температурный режим:-40/+50,Расстояние передачи До 500m по 75-3 коаксиальному кабелю, Питание  12В. </t>
    </r>
  </si>
  <si>
    <r>
      <t xml:space="preserve">FE-IBV1080MHD/40M-AF Уличная цилиндрическая  гибридная видеокамера 1080P (AHD, CVI, TVI, CVBS) 1/2.8' Sony IMX323 Exmor CMOS , </t>
    </r>
    <r>
      <rPr>
        <b/>
        <sz val="8"/>
        <color theme="1"/>
        <rFont val="Calibri"/>
        <family val="2"/>
        <charset val="204"/>
        <scheme val="minor"/>
      </rPr>
      <t>1920*1080</t>
    </r>
    <r>
      <rPr>
        <sz val="8"/>
        <color theme="1"/>
        <rFont val="Calibri"/>
        <family val="2"/>
        <charset val="204"/>
        <scheme val="minor"/>
      </rPr>
      <t xml:space="preserve">(25 fps), чувствительность 0.001Lux F1.2, </t>
    </r>
    <r>
      <rPr>
        <b/>
        <sz val="8"/>
        <color theme="1"/>
        <rFont val="Calibri"/>
        <family val="2"/>
        <charset val="204"/>
        <scheme val="minor"/>
      </rPr>
      <t>Моторизированный объектив f=2,8-12 mm</t>
    </r>
    <r>
      <rPr>
        <sz val="8"/>
        <color theme="1"/>
        <rFont val="Calibri"/>
        <family val="2"/>
        <charset val="204"/>
        <scheme val="minor"/>
      </rPr>
      <t xml:space="preserve">, дальность ИК 40м  .Температурный режим:-40/+50,Расстояние передачи До 500m по 75-3 коаксиальному кабелю, Питание  12В. </t>
    </r>
  </si>
  <si>
    <r>
      <t xml:space="preserve">FE-IDV1080MHD/35M-AF Уличная купольная гибридная AHD видеокамера 1080P (AHD, CVI, TVI, CVBS) 1/2.8' Sony IMX323 Exmor CMOS , </t>
    </r>
    <r>
      <rPr>
        <b/>
        <sz val="8"/>
        <color theme="1"/>
        <rFont val="Calibri"/>
        <family val="2"/>
        <charset val="204"/>
        <scheme val="minor"/>
      </rPr>
      <t>1920*1080</t>
    </r>
    <r>
      <rPr>
        <sz val="8"/>
        <color theme="1"/>
        <rFont val="Calibri"/>
        <family val="2"/>
        <charset val="204"/>
        <scheme val="minor"/>
      </rPr>
      <t xml:space="preserve">(25 fps), чувствительность 0.001Lux F1.2, </t>
    </r>
    <r>
      <rPr>
        <b/>
        <sz val="8"/>
        <color theme="1"/>
        <rFont val="Calibri"/>
        <family val="2"/>
        <charset val="204"/>
        <scheme val="minor"/>
      </rPr>
      <t>Моторизированный объектив f=2,8-12 mm</t>
    </r>
    <r>
      <rPr>
        <sz val="8"/>
        <color theme="1"/>
        <rFont val="Calibri"/>
        <family val="2"/>
        <charset val="204"/>
        <scheme val="minor"/>
      </rPr>
      <t xml:space="preserve">, дальность ИК 35 м  .Температурный режим:-40/+50,Расстояние передачи До 500m по 75-3 коаксиальному кабелю, Питание  12В. </t>
    </r>
  </si>
  <si>
    <t>FE-D720MHD/20M-2,8</t>
  </si>
  <si>
    <t xml:space="preserve">FE-IB720MHD/20M-2,8 </t>
  </si>
  <si>
    <r>
      <t xml:space="preserve">FE-B720AHD Уличная цилиндрическая цветная AHD видеокамера, 1/2.8'  IMX225 Sony Exmor CMOS, </t>
    </r>
    <r>
      <rPr>
        <b/>
        <sz val="8"/>
        <color theme="1"/>
        <rFont val="Calibri"/>
        <family val="2"/>
        <charset val="204"/>
        <scheme val="minor"/>
      </rPr>
      <t>1280×720</t>
    </r>
    <r>
      <rPr>
        <sz val="8"/>
        <color theme="1"/>
        <rFont val="Calibri"/>
        <family val="2"/>
        <charset val="204"/>
        <scheme val="minor"/>
      </rPr>
      <t>(25 fps), чувствительность 0.001Lux F1.2, объектив f=</t>
    </r>
    <r>
      <rPr>
        <b/>
        <sz val="8"/>
        <color theme="1"/>
        <rFont val="Calibri"/>
        <family val="2"/>
        <charset val="204"/>
        <scheme val="minor"/>
      </rPr>
      <t>2,8 mm</t>
    </r>
    <r>
      <rPr>
        <sz val="8"/>
        <color theme="1"/>
        <rFont val="Calibri"/>
        <family val="2"/>
        <charset val="204"/>
        <scheme val="minor"/>
      </rPr>
      <t xml:space="preserve">, Температурный режим:-40/+60,Расстояние передачи До 500m по 75-3 коаксиальному кабелю, Питание  12В. </t>
    </r>
  </si>
  <si>
    <r>
      <t xml:space="preserve">FE-SDA1080AHD/30M Купольная цветная AHD видеокамера со встроенным микрофоном, Матрица  1/3" SONY  IMX323 CMOS , </t>
    </r>
    <r>
      <rPr>
        <b/>
        <sz val="8"/>
        <color theme="1"/>
        <rFont val="Calibri"/>
        <family val="2"/>
        <charset val="204"/>
        <scheme val="minor"/>
      </rPr>
      <t>1920*1080</t>
    </r>
    <r>
      <rPr>
        <sz val="8"/>
        <color theme="1"/>
        <rFont val="Calibri"/>
        <family val="2"/>
        <charset val="204"/>
        <scheme val="minor"/>
      </rPr>
      <t>(25 fps), чувствительность 0,001 Lux , объектив f=</t>
    </r>
    <r>
      <rPr>
        <b/>
        <sz val="8"/>
        <color theme="1"/>
        <rFont val="Calibri"/>
        <family val="2"/>
        <charset val="204"/>
        <scheme val="minor"/>
      </rPr>
      <t>3,6mm</t>
    </r>
    <r>
      <rPr>
        <sz val="8"/>
        <color theme="1"/>
        <rFont val="Calibri"/>
        <family val="2"/>
        <charset val="204"/>
        <scheme val="minor"/>
      </rPr>
      <t xml:space="preserve">, дальность ИК 25м  .Температурный режим:-40/+60,Расстояние передачи До 500m по 75-3 коаксиальному кабелю, Питание  12В. </t>
    </r>
  </si>
  <si>
    <r>
      <t xml:space="preserve">FE-IBV720AHD/45M БЕЛАЯ Уличная цилиндрическая цветная AHD видеокамера, 1/3" Aptina AR0130 </t>
    </r>
    <r>
      <rPr>
        <b/>
        <sz val="8"/>
        <color theme="1"/>
        <rFont val="Calibri"/>
        <family val="2"/>
        <charset val="204"/>
        <scheme val="minor"/>
      </rPr>
      <t>1,3 Megapixel</t>
    </r>
    <r>
      <rPr>
        <sz val="8"/>
        <color theme="1"/>
        <rFont val="Calibri"/>
        <family val="2"/>
        <charset val="204"/>
        <scheme val="minor"/>
      </rPr>
      <t xml:space="preserve"> CMOS, 1280×960(25 fps), чувствительность 0.01Lux F1.2, объектив f=</t>
    </r>
    <r>
      <rPr>
        <b/>
        <sz val="8"/>
        <color theme="1"/>
        <rFont val="Calibri"/>
        <family val="2"/>
        <charset val="204"/>
        <scheme val="minor"/>
      </rPr>
      <t>2.8-12 mm</t>
    </r>
    <r>
      <rPr>
        <sz val="8"/>
        <color theme="1"/>
        <rFont val="Calibri"/>
        <family val="2"/>
        <charset val="204"/>
        <scheme val="minor"/>
      </rPr>
      <t xml:space="preserve">, дальность ИК 45м  .Температурный режим:-30/+60,Расстояние передачи До 500m по 75-3 коаксиальному кабелю, Аналоговый режим, Питание  12В. </t>
    </r>
  </si>
  <si>
    <r>
      <t xml:space="preserve">FE-D4.0AHD/25M Купольная AHD видеокамера </t>
    </r>
    <r>
      <rPr>
        <b/>
        <sz val="8"/>
        <color theme="1"/>
        <rFont val="Calibri"/>
        <family val="2"/>
        <charset val="204"/>
        <scheme val="minor"/>
      </rPr>
      <t>4 Mp</t>
    </r>
    <r>
      <rPr>
        <sz val="8"/>
        <color theme="1"/>
        <rFont val="Calibri"/>
        <family val="2"/>
        <charset val="204"/>
        <scheme val="minor"/>
      </rPr>
      <t xml:space="preserve"> 1/3" OV4689 CMOS , 2688x1520 пикс, чувствительность 0.003Lux F1.2, объектив f=</t>
    </r>
    <r>
      <rPr>
        <b/>
        <sz val="8"/>
        <color theme="1"/>
        <rFont val="Calibri"/>
        <family val="2"/>
        <charset val="204"/>
        <scheme val="minor"/>
      </rPr>
      <t>3.6 mm</t>
    </r>
    <r>
      <rPr>
        <sz val="8"/>
        <color theme="1"/>
        <rFont val="Calibri"/>
        <family val="2"/>
        <charset val="204"/>
        <scheme val="minor"/>
      </rPr>
      <t xml:space="preserve">, дальность ИК 25м  .Температурный режим:-10/+50,Расстояние передачи До 500m по 75-3 коаксиальному кабелю, Питание  12В. </t>
    </r>
  </si>
  <si>
    <r>
      <t xml:space="preserve">FE-IBV4.0AHD/40M Уличная  AHD видеокамера </t>
    </r>
    <r>
      <rPr>
        <b/>
        <sz val="8"/>
        <color theme="1"/>
        <rFont val="Calibri"/>
        <family val="2"/>
        <charset val="204"/>
        <scheme val="minor"/>
      </rPr>
      <t>4 Mp</t>
    </r>
    <r>
      <rPr>
        <sz val="8"/>
        <color theme="1"/>
        <rFont val="Calibri"/>
        <family val="2"/>
        <charset val="204"/>
        <scheme val="minor"/>
      </rPr>
      <t xml:space="preserve"> 1/3" OV4689 CMOS , 2688x1520 пикс, чувствительность 0.003Lux F1.2, объектив f=</t>
    </r>
    <r>
      <rPr>
        <b/>
        <sz val="8"/>
        <color theme="1"/>
        <rFont val="Calibri"/>
        <family val="2"/>
        <charset val="204"/>
        <scheme val="minor"/>
      </rPr>
      <t>2,8-12 mm</t>
    </r>
    <r>
      <rPr>
        <sz val="8"/>
        <color theme="1"/>
        <rFont val="Calibri"/>
        <family val="2"/>
        <charset val="204"/>
        <scheme val="minor"/>
      </rPr>
      <t xml:space="preserve">, дальность ИК 40м  .Температурный режим:-50/+60,Расстояние передачи До 500m по 75-3 коаксиальному кабелю, Питание  12В. </t>
    </r>
  </si>
  <si>
    <r>
      <t xml:space="preserve">FE-IDV4.0AHD/35M Уличная купольная AHD видеокамера </t>
    </r>
    <r>
      <rPr>
        <b/>
        <sz val="8"/>
        <color theme="1"/>
        <rFont val="Calibri"/>
        <family val="2"/>
        <charset val="204"/>
        <scheme val="minor"/>
      </rPr>
      <t>4 Mp</t>
    </r>
    <r>
      <rPr>
        <sz val="8"/>
        <color theme="1"/>
        <rFont val="Calibri"/>
        <family val="2"/>
        <charset val="204"/>
        <scheme val="minor"/>
      </rPr>
      <t xml:space="preserve"> 1/3" OV4689 CMOS , 2688x1520 пикс, чувствительность 0.003Lux F1.2, объектив f=</t>
    </r>
    <r>
      <rPr>
        <b/>
        <sz val="8"/>
        <color theme="1"/>
        <rFont val="Calibri"/>
        <family val="2"/>
        <charset val="204"/>
        <scheme val="minor"/>
      </rPr>
      <t>2,8-12 mm</t>
    </r>
    <r>
      <rPr>
        <sz val="8"/>
        <color theme="1"/>
        <rFont val="Calibri"/>
        <family val="2"/>
        <charset val="204"/>
        <scheme val="minor"/>
      </rPr>
      <t xml:space="preserve">, дальность ИК 40м  .Температурный режим:-40/+50,Расстояние передачи До 500m по 75-3 коаксиальному кабелю, Питание  12В. </t>
    </r>
  </si>
  <si>
    <r>
      <t>FE HSPD1080AHD/120M Уличная скоростная поворотная AHD камера   Матрица 1/2.8 Sony Exmor CMOS ; 0.05 Люкс;  Разрешение</t>
    </r>
    <r>
      <rPr>
        <b/>
        <sz val="8"/>
        <color theme="1"/>
        <rFont val="Calibri"/>
        <family val="2"/>
        <charset val="204"/>
        <scheme val="minor"/>
      </rPr>
      <t>1080P/720P</t>
    </r>
    <r>
      <rPr>
        <sz val="8"/>
        <color theme="1"/>
        <rFont val="Calibri"/>
        <family val="2"/>
        <charset val="204"/>
        <scheme val="minor"/>
      </rPr>
      <t xml:space="preserve">; DWDR, День/Ночь(ICR), 2D/3DNR,Defog, Автодиафрагма, Автофокус; </t>
    </r>
    <r>
      <rPr>
        <b/>
        <sz val="8"/>
        <color theme="1"/>
        <rFont val="Calibri"/>
        <family val="2"/>
        <charset val="204"/>
        <scheme val="minor"/>
      </rPr>
      <t>36x</t>
    </r>
    <r>
      <rPr>
        <sz val="8"/>
        <color theme="1"/>
        <rFont val="Calibri"/>
        <family val="2"/>
        <charset val="204"/>
        <scheme val="minor"/>
      </rPr>
      <t xml:space="preserve"> оптический ZOOM; Скорость поворота 40°/s, 360° круговой обзор; До 255 пресета, автоматическое сканирование; Степень защиты IP66; ИК подсветка до 120M; Питание 12 V; - 40 +60 С</t>
    </r>
  </si>
  <si>
    <r>
      <t>FE-1104MHD light 4-х канальный гибридный(</t>
    </r>
    <r>
      <rPr>
        <b/>
        <sz val="8"/>
        <color theme="1"/>
        <rFont val="Calibri"/>
        <family val="2"/>
        <charset val="204"/>
        <scheme val="minor"/>
      </rPr>
      <t>AHD,TVI,CVI,IP,CVBS</t>
    </r>
    <r>
      <rPr>
        <sz val="8"/>
        <color theme="1"/>
        <rFont val="Calibri"/>
        <family val="2"/>
        <charset val="204"/>
        <scheme val="minor"/>
      </rPr>
      <t xml:space="preserve">) регистратор; Видеовыходы: VGA;HDMI; Видеовходы: 4xBNC;Разрешение  записи до </t>
    </r>
    <r>
      <rPr>
        <b/>
        <sz val="8"/>
        <color theme="1"/>
        <rFont val="Calibri"/>
        <family val="2"/>
        <charset val="204"/>
        <scheme val="minor"/>
      </rPr>
      <t>1080N</t>
    </r>
    <r>
      <rPr>
        <sz val="8"/>
        <color theme="1"/>
        <rFont val="Calibri"/>
        <family val="2"/>
        <charset val="204"/>
        <scheme val="minor"/>
      </rPr>
      <t xml:space="preserve">; Запись видео: </t>
    </r>
    <r>
      <rPr>
        <b/>
        <sz val="8"/>
        <color theme="1"/>
        <rFont val="Calibri"/>
        <family val="2"/>
        <charset val="204"/>
        <scheme val="minor"/>
      </rPr>
      <t>1080N*50fps,720P/960H*100fps</t>
    </r>
    <r>
      <rPr>
        <sz val="8"/>
        <color theme="1"/>
        <rFont val="Calibri"/>
        <family val="2"/>
        <charset val="204"/>
        <scheme val="minor"/>
      </rPr>
      <t>; Воспроизведение: 1080N; Hybrid: 2CH AHD 720P + 2CH IP 720P; Режим IP : 8ch 960P ;4ch 1080P Аудио вход/выход: 1 RCA/1 RCA;  Поддержка двух потоков;  P2P; WI-FI; Мобильные платформы Android/ IOS; Мультибраузерный просмотр Windows IE\Firefox\Chrome;CMS; Хранение:1 SATA до 6TB.</t>
    </r>
  </si>
  <si>
    <r>
      <t>FE-1108MHD light V2 8-ми канальный гибридный(</t>
    </r>
    <r>
      <rPr>
        <b/>
        <sz val="8"/>
        <color theme="1"/>
        <rFont val="Calibri"/>
        <family val="2"/>
        <charset val="204"/>
        <scheme val="minor"/>
      </rPr>
      <t>AHD,TVI,CVI,IP,CVBS</t>
    </r>
    <r>
      <rPr>
        <sz val="8"/>
        <color theme="1"/>
        <rFont val="Calibri"/>
        <family val="2"/>
        <charset val="204"/>
        <scheme val="minor"/>
      </rPr>
      <t xml:space="preserve">) регистратор; Видеовыходы: VGA;HDMI; Видеовходы: 8xBNC;Разрешение  записи до </t>
    </r>
    <r>
      <rPr>
        <b/>
        <sz val="8"/>
        <color theme="1"/>
        <rFont val="Calibri"/>
        <family val="2"/>
        <charset val="204"/>
        <scheme val="minor"/>
      </rPr>
      <t>1080N</t>
    </r>
    <r>
      <rPr>
        <sz val="8"/>
        <color theme="1"/>
        <rFont val="Calibri"/>
        <family val="2"/>
        <charset val="204"/>
        <scheme val="minor"/>
      </rPr>
      <t xml:space="preserve">; Запись видео: </t>
    </r>
    <r>
      <rPr>
        <b/>
        <sz val="8"/>
        <color theme="1"/>
        <rFont val="Calibri"/>
        <family val="2"/>
        <charset val="204"/>
        <scheme val="minor"/>
      </rPr>
      <t>1080N*100fps</t>
    </r>
    <r>
      <rPr>
        <sz val="8"/>
        <color theme="1"/>
        <rFont val="Calibri"/>
        <family val="2"/>
        <charset val="204"/>
        <scheme val="minor"/>
      </rPr>
      <t>; Воспроизведение: 1080N; Аудио вход/выход: 1хRCA/1CH RCA;Hybrid: 4 HD 1080N+4 IP 960P, Режим IP : 16 IP 1080P; Поддержка двух потоков; P2P; WI-FI; Мобильные платформы Android/ IOS; Мультибраузерный просмотр Windows IE\Firefox\Chrome;CMS; Хранение:1 SATA до 6TB.</t>
    </r>
  </si>
  <si>
    <r>
      <t>FE-1104MHD 4-х канальный гибридный(</t>
    </r>
    <r>
      <rPr>
        <b/>
        <sz val="8"/>
        <color theme="1"/>
        <rFont val="Calibri"/>
        <family val="2"/>
        <charset val="204"/>
        <scheme val="minor"/>
      </rPr>
      <t>AHD,TVI,CVI,IP,CVBS</t>
    </r>
    <r>
      <rPr>
        <sz val="8"/>
        <color theme="1"/>
        <rFont val="Calibri"/>
        <family val="2"/>
        <charset val="204"/>
        <scheme val="minor"/>
      </rPr>
      <t xml:space="preserve">) регистратор; Видеовыходы: VGA;HDMI; Видеовходы: 4xBNC;Разрешение  записи до 1080N; Запись видео: </t>
    </r>
    <r>
      <rPr>
        <b/>
        <sz val="8"/>
        <color theme="1"/>
        <rFont val="Calibri"/>
        <family val="2"/>
        <charset val="204"/>
        <scheme val="minor"/>
      </rPr>
      <t>1080N/720P/960H*100fps</t>
    </r>
    <r>
      <rPr>
        <sz val="8"/>
        <color theme="1"/>
        <rFont val="Calibri"/>
        <family val="2"/>
        <charset val="204"/>
        <scheme val="minor"/>
      </rPr>
      <t>; Воспроизведение: 1080N; Hybrid: 2ch AHD 720P/25fps + 2ch IP 720P/25fps; Режим IP : 8ch 1080P Аудио вход/выход: 4 RCA/1 RCA; 1 RS485;  Поддержка двух потоков;  P2P;  WI-FI; Мобильные платформы Android/ IOS; Мультибраузерный просмотр Windows IE\Firefox\Chrome;CMS; Хранение:1 SATA до 6TB.</t>
    </r>
  </si>
  <si>
    <r>
      <t>FE-1108MHD 8-ми канальный гибридный(</t>
    </r>
    <r>
      <rPr>
        <b/>
        <sz val="8"/>
        <color theme="1"/>
        <rFont val="Calibri"/>
        <family val="2"/>
        <charset val="204"/>
        <scheme val="minor"/>
      </rPr>
      <t>AHD,TVI,CVI,IP,CVBS</t>
    </r>
    <r>
      <rPr>
        <sz val="8"/>
        <color theme="1"/>
        <rFont val="Calibri"/>
        <family val="2"/>
        <charset val="204"/>
        <scheme val="minor"/>
      </rPr>
      <t xml:space="preserve">) регистратор; Видеовыходы: VGA;HDMI; Видеовходы: 8xBNC;Разрешение  записи до 1080N; Запись видео: </t>
    </r>
    <r>
      <rPr>
        <b/>
        <sz val="8"/>
        <color theme="1"/>
        <rFont val="Calibri"/>
        <family val="2"/>
        <charset val="204"/>
        <scheme val="minor"/>
      </rPr>
      <t>1080N/720P/960H*100fps</t>
    </r>
    <r>
      <rPr>
        <sz val="8"/>
        <color theme="1"/>
        <rFont val="Calibri"/>
        <family val="2"/>
        <charset val="204"/>
        <scheme val="minor"/>
      </rPr>
      <t>; Воспроизведение: 1080N; Hybrid: 4ch 1080N AHD+4ch 960P IP; Режим IP : 16ch 1080P,4ch 3MP/5MP Аудио вход/выход: 4 RCA/1 RCA; RS-485;  Поддержка двух потоков;  P2P; WI-FI; Мобильные платформы Android/ IOS; Мультибраузерный просмотр Windows IE\Firefox\Chrome;CMS; Хранение:1 SATA до 6TB.</t>
    </r>
  </si>
  <si>
    <r>
      <t>FE-1116MHD  16-ти канальный гибридный(</t>
    </r>
    <r>
      <rPr>
        <b/>
        <sz val="8"/>
        <color theme="1"/>
        <rFont val="Calibri"/>
        <family val="2"/>
        <charset val="204"/>
        <scheme val="minor"/>
      </rPr>
      <t>AHD,TVI,CVI,IP,CVBS</t>
    </r>
    <r>
      <rPr>
        <sz val="8"/>
        <color theme="1"/>
        <rFont val="Calibri"/>
        <family val="2"/>
        <charset val="204"/>
        <scheme val="minor"/>
      </rPr>
      <t xml:space="preserve">) регистратор 1080N; Видеовыходы: VGA;HDMI; Видеовходы: 16xBNC; Разрешение  записи до 1080N; Запись видео: </t>
    </r>
    <r>
      <rPr>
        <b/>
        <sz val="8"/>
        <color theme="1"/>
        <rFont val="Calibri"/>
        <family val="2"/>
        <charset val="204"/>
        <scheme val="minor"/>
      </rPr>
      <t>1080N/720P*200fps</t>
    </r>
    <r>
      <rPr>
        <sz val="8"/>
        <color theme="1"/>
        <rFont val="Calibri"/>
        <family val="2"/>
        <charset val="204"/>
        <scheme val="minor"/>
      </rPr>
      <t xml:space="preserve">  Воспроизведение: 1080N/720P; Гибрид : 8ch 1080N AHD +8ch 960P IP;  IP: 4ch 5MP, 8CH 1080P+8CH 960P;  Аудио вход/выход: 2 RCA/1 RCA; 1 RS485; Поддержка двух потоков;  P2P; WI-FI; Мобильные платформы Android/ IOS; Мультибраузерный просмотр Windows IE\Firefox\Chrome;CMS; Хранение:1 SATA до 6TB.</t>
    </r>
  </si>
  <si>
    <r>
      <t>FE-2104MHD  4-х канальный гибридный(</t>
    </r>
    <r>
      <rPr>
        <b/>
        <sz val="8"/>
        <color theme="1"/>
        <rFont val="Calibri"/>
        <family val="2"/>
        <charset val="204"/>
        <scheme val="minor"/>
      </rPr>
      <t>AHD,TVI,CVI,IP,CVBS</t>
    </r>
    <r>
      <rPr>
        <sz val="8"/>
        <color theme="1"/>
        <rFont val="Calibri"/>
        <family val="2"/>
        <charset val="204"/>
        <scheme val="minor"/>
      </rPr>
      <t>) регистратор; Видеовыходы: VGA;HDMI; Видеовходы: 4xBNC;Разрешение  записи до 1920*1080; Запись видео:</t>
    </r>
    <r>
      <rPr>
        <b/>
        <sz val="8"/>
        <color theme="1"/>
        <rFont val="Calibri"/>
        <family val="2"/>
        <charset val="204"/>
        <scheme val="minor"/>
      </rPr>
      <t xml:space="preserve"> 1080P*50fps, 720P*100fps;</t>
    </r>
    <r>
      <rPr>
        <sz val="8"/>
        <color theme="1"/>
        <rFont val="Calibri"/>
        <family val="2"/>
        <charset val="204"/>
        <scheme val="minor"/>
      </rPr>
      <t xml:space="preserve"> Воспроизведение:1080P; Гибридный режим :2ch 1080P AHD+2ch 1080P IP.  NVR режим :4ch 5MP ,16ch 1080P; Аудио вход/выход: 4хRCA/1CH RCA; RS485. Поддержка двух потоков;  P2P; WI-FI; Мобильные платформы Android/ IOS; Мультибраузерный просмотр Windows IE\Firefox\Chrome;CMS; Хранение:1 SATA до 6TB.</t>
    </r>
  </si>
  <si>
    <r>
      <t>FE-2108MHD 8-ми канальный гибридный(</t>
    </r>
    <r>
      <rPr>
        <b/>
        <sz val="8"/>
        <color theme="1"/>
        <rFont val="Calibri"/>
        <family val="2"/>
        <charset val="204"/>
        <scheme val="minor"/>
      </rPr>
      <t>AHD,TVI,CVI,IP,CVBS</t>
    </r>
    <r>
      <rPr>
        <sz val="8"/>
        <color theme="1"/>
        <rFont val="Calibri"/>
        <family val="2"/>
        <charset val="204"/>
        <scheme val="minor"/>
      </rPr>
      <t xml:space="preserve">) регистратор ; Видеовыходы: VGA;HDMI; Видеовходы: 8xBNC;Разрешение  записи до 1920*1080; Запись видео: </t>
    </r>
    <r>
      <rPr>
        <b/>
        <sz val="8"/>
        <color theme="1"/>
        <rFont val="Calibri"/>
        <family val="2"/>
        <charset val="204"/>
        <scheme val="minor"/>
      </rPr>
      <t>1080P*100fps ,720P*200fps</t>
    </r>
    <r>
      <rPr>
        <sz val="8"/>
        <color theme="1"/>
        <rFont val="Calibri"/>
        <family val="2"/>
        <charset val="204"/>
        <scheme val="minor"/>
      </rPr>
      <t>; Воспроизведение: 1080P,  Гибридный режим :4ch 2MP AHD+4ch 2MP IP.  NVR режим :4ch 5MP/3MP,8ch 1080P+8ch 960P; Аудио вход/выход: 4хRCA/1CH RCA; RS485. Поддержка двух потоков; P2P; WI-FI; Мобильные платформы Android/ IOS; Мультибраузерный просмотр Windows IE\Firefox\Chrome;CMS; Хранение:1 SATA до 6TB.</t>
    </r>
  </si>
  <si>
    <r>
      <t>FE-2216MHD 16-ти канальный гибридный(</t>
    </r>
    <r>
      <rPr>
        <b/>
        <sz val="8"/>
        <color theme="1"/>
        <rFont val="Calibri"/>
        <family val="2"/>
        <charset val="204"/>
        <scheme val="minor"/>
      </rPr>
      <t>AHD,TVI,CVI,IP,CVBS</t>
    </r>
    <r>
      <rPr>
        <sz val="8"/>
        <color theme="1"/>
        <rFont val="Calibri"/>
        <family val="2"/>
        <charset val="204"/>
        <scheme val="minor"/>
      </rPr>
      <t xml:space="preserve">) регистратор; Видеовыходы: VGA;HDMI; Видеовходы: 16xBNC;Разрешение  записи до 1920*1080; Запись видео: </t>
    </r>
    <r>
      <rPr>
        <b/>
        <sz val="8"/>
        <color theme="1"/>
        <rFont val="Calibri"/>
        <family val="2"/>
        <charset val="204"/>
        <scheme val="minor"/>
      </rPr>
      <t>1080P*200fps,1080N/720P*400fps</t>
    </r>
    <r>
      <rPr>
        <sz val="8"/>
        <color theme="1"/>
        <rFont val="Calibri"/>
        <family val="2"/>
        <charset val="204"/>
        <scheme val="minor"/>
      </rPr>
      <t>; Воспроизведение 1080P; Гибридный режим :8ch 1080P AHD+8ch 1080P IP; NVR режим :4ch 5MP,8ch 3MP,8ch 1080P +8ch 960P; Аудио вход/выход: 2хRCA/1CH RCA; RS485; Поддержка двух потоков; WI-FI;  P2P; Мобильные платформы Android/ IOS; Мультибраузерный просмотр Windows IE\Firefox\Chrome;CMS; Хранение:2 SATA по 6TB.</t>
    </r>
  </si>
  <si>
    <r>
      <t>FE-5104MHD  4-х канальный гибридный(</t>
    </r>
    <r>
      <rPr>
        <b/>
        <sz val="8"/>
        <color theme="1"/>
        <rFont val="Calibri"/>
        <family val="2"/>
        <charset val="204"/>
        <scheme val="minor"/>
      </rPr>
      <t>AHD,TVI,CVI,IP,CVBS</t>
    </r>
    <r>
      <rPr>
        <sz val="8"/>
        <color theme="1"/>
        <rFont val="Calibri"/>
        <family val="2"/>
        <charset val="204"/>
        <scheme val="minor"/>
      </rPr>
      <t xml:space="preserve">) регистратор; Видеовыходы: VGA;HDMI; Видеовходы: 4xBNC;Разрешение  записи до 5 Mp; Запись видео: </t>
    </r>
    <r>
      <rPr>
        <b/>
        <sz val="8"/>
        <color theme="1"/>
        <rFont val="Calibri"/>
        <family val="2"/>
        <charset val="204"/>
        <scheme val="minor"/>
      </rPr>
      <t xml:space="preserve">5MP*44fps,4MP*60fps,3MP*72fps,1080P*100fps; </t>
    </r>
    <r>
      <rPr>
        <sz val="8"/>
        <color theme="1"/>
        <rFont val="Calibri"/>
        <family val="2"/>
        <charset val="204"/>
        <scheme val="minor"/>
      </rPr>
      <t>Воспроизведение до 5 Mp; Гибридный режим :2ch 5MP AHD+2ch 5MP IP.  NVR режим :4ch 5MP ,8ch 1080P+8ch 960P; Аудио вход/выход: 4хRCA/1CH RCA; RS485. Поддержка двух потоков; WI-FI;  P2P; Мобильные платформы Android/ IOS; Мультибраузерный просмотр Windows IE\Firefox\Chrome;CMS; Хранение:1 SATA до 6TB.</t>
    </r>
  </si>
  <si>
    <r>
      <t>FE-5108MHD 8-ми канальный гибридный(</t>
    </r>
    <r>
      <rPr>
        <b/>
        <sz val="8"/>
        <color theme="1"/>
        <rFont val="Calibri"/>
        <family val="2"/>
        <charset val="204"/>
        <scheme val="minor"/>
      </rPr>
      <t>AHD,TVI,CVI,IP,CVBS</t>
    </r>
    <r>
      <rPr>
        <sz val="8"/>
        <color theme="1"/>
        <rFont val="Calibri"/>
        <family val="2"/>
        <charset val="204"/>
        <scheme val="minor"/>
      </rPr>
      <t xml:space="preserve">) регистратор ; Видеовыходы: VGA;HDMI; Видеовходы: 8xBNC;Разрешение  записи до 5 Mp; Запись видео: </t>
    </r>
    <r>
      <rPr>
        <b/>
        <sz val="8"/>
        <color theme="1"/>
        <rFont val="Calibri"/>
        <family val="2"/>
        <charset val="204"/>
        <scheme val="minor"/>
      </rPr>
      <t>5MP*88fps, 4MP*120fps,3MP*144fps,1080P*200fps</t>
    </r>
    <r>
      <rPr>
        <sz val="8"/>
        <color theme="1"/>
        <rFont val="Calibri"/>
        <family val="2"/>
        <charset val="204"/>
        <scheme val="minor"/>
      </rPr>
      <t>; Воспроизведение до 5MP; Гибридный режим :4ch 5MP/3MP,8ch 1080P+8ch 960P.  NVR режим :4ch 5MP ,8ch 3MP; Аудио вход/выход: 4хRCA/1CH RCA; RS485. Поддержка двух потоков; WI-FI;  P2P; Мобильные платформы Android/ IOS; Мультибраузерный просмотр Windows IE\Firefox\Chrome;CMS; Хранение:1 SATA до 6TB.</t>
    </r>
  </si>
  <si>
    <r>
      <t>FE-5216MHD  16-ти канальный гибридный(</t>
    </r>
    <r>
      <rPr>
        <b/>
        <sz val="8"/>
        <color theme="1"/>
        <rFont val="Calibri"/>
        <family val="2"/>
        <charset val="204"/>
        <scheme val="minor"/>
      </rPr>
      <t>AHD,TVI,CVI,IP,CVBS</t>
    </r>
    <r>
      <rPr>
        <sz val="8"/>
        <color theme="1"/>
        <rFont val="Calibri"/>
        <family val="2"/>
        <charset val="204"/>
        <scheme val="minor"/>
      </rPr>
      <t xml:space="preserve">) регистратор; Видеовыходы: VGA;HDMI; Видеовходы: 16xBNC;Разрешение  записи до 5 Mp; Запись видео: </t>
    </r>
    <r>
      <rPr>
        <b/>
        <sz val="8"/>
        <color theme="1"/>
        <rFont val="Calibri"/>
        <family val="2"/>
        <charset val="204"/>
        <scheme val="minor"/>
      </rPr>
      <t>5MP*176fps,4MP*240fps,3MP*288fps,1080P*400fps;</t>
    </r>
    <r>
      <rPr>
        <sz val="8"/>
        <color theme="1"/>
        <rFont val="Calibri"/>
        <family val="2"/>
        <charset val="204"/>
        <scheme val="minor"/>
      </rPr>
      <t xml:space="preserve"> Воспроизведение до 5 Mp; Гибридный режим :4ch 5MP AHD+4ch 5MP IPC; NVR режим: 8ch 5MP,16ch 3MP , 32ch 1080P; Аудио входы/выходы: 4хRCA/1CH RCA;Тревожные входы/выходы: 16/4; Поддержка двух потоков; 3G; WI-FI;  P2P; Мобильные платформы Android/ IOS; Мультибраузерный просмотр Windows IE\Firefox\Chrome;CMS; Хранение:2 SATA по 6TB.</t>
    </r>
  </si>
  <si>
    <t>AHD/MHD видеорегистраторы</t>
  </si>
  <si>
    <r>
      <t xml:space="preserve">Купольная цветная  видеокамера, матрица 1/3" HDIS </t>
    </r>
    <r>
      <rPr>
        <b/>
        <sz val="8"/>
        <color theme="1"/>
        <rFont val="Calibri"/>
        <family val="2"/>
        <charset val="204"/>
        <scheme val="minor"/>
      </rPr>
      <t>700твл</t>
    </r>
    <r>
      <rPr>
        <sz val="8"/>
        <color theme="1"/>
        <rFont val="Calibri"/>
        <family val="2"/>
        <charset val="204"/>
        <scheme val="minor"/>
      </rPr>
      <t>,  0.8лк, объектив f=</t>
    </r>
    <r>
      <rPr>
        <b/>
        <sz val="8"/>
        <color theme="1"/>
        <rFont val="Calibri"/>
        <family val="2"/>
        <charset val="204"/>
        <scheme val="minor"/>
      </rPr>
      <t>3,6мм</t>
    </r>
    <r>
      <rPr>
        <sz val="8"/>
        <color theme="1"/>
        <rFont val="Calibri"/>
        <family val="2"/>
        <charset val="204"/>
        <scheme val="minor"/>
      </rPr>
      <t>, d=85мм.День-ночь.Автоматическая регулировка усиления.Автоматический баланс белого.</t>
    </r>
  </si>
  <si>
    <r>
      <t>Мини дизайн.Уличная цветная  видеокамера,матрица 1/3" HDIS ,</t>
    </r>
    <r>
      <rPr>
        <b/>
        <sz val="8"/>
        <color theme="1"/>
        <rFont val="Calibri"/>
        <family val="2"/>
        <charset val="204"/>
        <scheme val="minor"/>
      </rPr>
      <t>800 ТВЛ</t>
    </r>
    <r>
      <rPr>
        <sz val="8"/>
        <color theme="1"/>
        <rFont val="Calibri"/>
        <family val="2"/>
        <charset val="204"/>
        <scheme val="minor"/>
      </rPr>
      <t>, день/ночь, объектив f=</t>
    </r>
    <r>
      <rPr>
        <b/>
        <sz val="8"/>
        <color theme="1"/>
        <rFont val="Calibri"/>
        <family val="2"/>
        <charset val="204"/>
        <scheme val="minor"/>
      </rPr>
      <t>3,6мм</t>
    </r>
    <r>
      <rPr>
        <sz val="8"/>
        <color theme="1"/>
        <rFont val="Calibri"/>
        <family val="2"/>
        <charset val="204"/>
        <scheme val="minor"/>
      </rPr>
      <t xml:space="preserve"> ICR,  0 лк при вкл ИК, ИК подсветка 10 метров, IP 66, .Температурный режим:-40/+50.</t>
    </r>
  </si>
  <si>
    <r>
      <t>Уличная цветная видеокамера,матрица 1/3" HDIS ,</t>
    </r>
    <r>
      <rPr>
        <b/>
        <sz val="8"/>
        <color theme="1"/>
        <rFont val="Calibri"/>
        <family val="2"/>
        <charset val="204"/>
        <scheme val="minor"/>
      </rPr>
      <t>700 ТВЛ</t>
    </r>
    <r>
      <rPr>
        <sz val="8"/>
        <color theme="1"/>
        <rFont val="Calibri"/>
        <family val="2"/>
        <charset val="204"/>
        <scheme val="minor"/>
      </rPr>
      <t>, день/ночь, объектив f=</t>
    </r>
    <r>
      <rPr>
        <b/>
        <sz val="8"/>
        <color theme="1"/>
        <rFont val="Calibri"/>
        <family val="2"/>
        <charset val="204"/>
        <scheme val="minor"/>
      </rPr>
      <t>3,6мм</t>
    </r>
    <r>
      <rPr>
        <sz val="8"/>
        <color theme="1"/>
        <rFont val="Calibri"/>
        <family val="2"/>
        <charset val="204"/>
        <scheme val="minor"/>
      </rPr>
      <t>,  0 лк при вкл ИК, ИК подсветка 15 метров, IP 66, 12V, Компенсация задней засветки.Автоматическая регулировка усиления.Автоматический баланс белого.IP 66, 12V.Грозозащита.Температурный режим:-40/+50.</t>
    </r>
  </si>
  <si>
    <t xml:space="preserve">FE-90B Проводной датчик периметра (барьер), 
двухлучевой. Дальность луча 80м. </t>
  </si>
  <si>
    <t>FE-90B</t>
  </si>
  <si>
    <t>FE-580G беспроводной датчик утечки газа для FE ADVANCE</t>
  </si>
  <si>
    <t>Беспроводное Оборудование Falcon Eye</t>
  </si>
  <si>
    <t>FE-B2W (белый) Доводчик на дверь весом 25-45кг. Литой алюминевый корпус, регулируемая скорость закрытия, используется незамерзающее масло. Рабочая температура: от -42 до +55°С.</t>
  </si>
  <si>
    <t>FE-B2W (серебро) Доводчик на дверь весом 25-45кг. Литой алюминевый корпус, регулируемая скорость закрытия, используется незамерзающее масло. Рабочая температура: от -42 до +55°С.</t>
  </si>
  <si>
    <t>FE-B2W (бронза) Доводчик на дверь весом 25-45кг. Литой алюминевый корпус, регулируемая скорость закрытия, используется незамерзающее масло. Рабочая температура: от -42 до +55°С.</t>
  </si>
  <si>
    <t>FE-B3W (белый) Доводчик на дверь весом 45-65кг. Литой алюминевый корпус, регулируемая скорость закрытия, используется незамержающее масло. Рабочая температура: от -42 до +55°С.</t>
  </si>
  <si>
    <t>FE-B3W (серебро) Доводчик на дверь весом 45-65кг. Литой алюминевый корпус, регулируемая скорость закрытия, используется незамержающее масло. Рабочая температура: от -42 до +55°С.</t>
  </si>
  <si>
    <t>FE-B3W (бронза) Доводчик на дверь весом 45-65кг. Литой алюминевый корпус, регулируемая скорость закрытия, используется незамержающее масло. Рабочая температура: от -42 до +55°С.</t>
  </si>
  <si>
    <t>FE-B4W (белый) Доводчик на дверь весом 65-85кг. Литой алюминиевый корпус, регулируемая скорость закрытия, используется незамерзающее масло. Рабочая температура: от -42 до +55°С.</t>
  </si>
  <si>
    <t>FE-B4W (серебро) Доводчик на дверь весом 65-85кг. Литой алюминиевый корпус, регулируемая скорость закрытия, используется незамерзающее масло. Рабочая температура: от -42 до +55°С.</t>
  </si>
  <si>
    <t>FE-B4W (бронза) Доводчик на дверь весом 65-85кг. Литой алюминиевый корпус, регулируемая скорость закрытия, используется незамерзающее масло. Рабочая температура: от -42 до +55°С.</t>
  </si>
  <si>
    <t>FE-B5W (белый) Доводчик на дверь весом 85-120кг. Литой алюминиевый корпус, регулируемая скорость закрытия, используется незамерзающее масло. Рабочая температура: от -42 до +55°С.</t>
  </si>
  <si>
    <t>FE-B5W (серебро) Доводчик на дверь весом 85-120кг. Литой алюминиевый корпус, регулируемая скорость закрытия, используется незамерзающее масло. Рабочая температура: от -42 до +55°С.</t>
  </si>
  <si>
    <t>FE-B5W (бронза) Доводчик на дверь весом 85-120кг. Литой алюминиевый корпус, регулируемая скорость закрытия, используется незамерзающее масло. Рабочая температура: от -42 до +55°С.</t>
  </si>
  <si>
    <t>FE-B2W (White)</t>
  </si>
  <si>
    <t>FE-B2W (Silver)</t>
  </si>
  <si>
    <t>FE-B2W (Bronze)</t>
  </si>
  <si>
    <t>FE-B3W (White)</t>
  </si>
  <si>
    <t>FE-B3W (Silver)</t>
  </si>
  <si>
    <t>FE-B3W (Bronze)</t>
  </si>
  <si>
    <t>FE-B4W (White)</t>
  </si>
  <si>
    <t>FE-B4W (Silver)</t>
  </si>
  <si>
    <t>FE-B4W (Bronze)</t>
  </si>
  <si>
    <t>FE-B5W (White)</t>
  </si>
  <si>
    <t>FE-B5W (Silver)</t>
  </si>
  <si>
    <t>FE-B5W (Bronze)</t>
  </si>
  <si>
    <t>Доводчики Falcon Eye</t>
  </si>
  <si>
    <t>FE-2369 Накладной электромеханический замок (хромированный), универсальный, цилиндр + три ключа, блокируемая кнопка выхода. Сила удержания до 500 кг. Напряжение: 12В, потребление: 3-4А. Габариты: 127х105х40 мм.</t>
  </si>
  <si>
    <t>FE-9935PGA (золото) Автономный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</si>
  <si>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FE-9935SA (серебро) Автономный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</si>
  <si>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FE-2369 (i) Накладной электромеханический замок (крашеный), универсальный, цилиндр + три ключа, блокируемая кнопка выхода. Сила удержания до 500 кг. Напряжение: 12В, потребление: 3-4А. Габариты: 127х105х40 мм.</t>
  </si>
  <si>
    <t>FE-2370 Накладной электромеханический замок (хромированный), универсальный, цилиндр + три ключа, без блокировки кнопки выхода. Сила удержания до 500 кг. Напряжение: 12В, потребление: 3-4А. Габариты: 127х105х40 мм.</t>
  </si>
  <si>
    <t>FE-L100 Врезной электромеханический соленоидный замок. Сила удержания до 1000 кг. Время задержки: 0/3/6/9 секунд. Напряжение: 12В, потребление: в момент открытия - 960мА, дежурный режим - 130мА. Габариты: 205х42х35 мм.</t>
  </si>
  <si>
    <t>FE-L100 S Врезной электромеханический соленоидный замок. Сила удержания 1000 кг. Время задержки: 0/3/6/9 секунд. Встроенный датчик положения двери (выход НО и НЗ). Напряжение: 12В, потребление: в момент открытия - 1,36А, дежурный режим - 130мА. Габариты: 205х30х38 мм.</t>
  </si>
  <si>
    <t>FE-L1200 Врезной сдвиговый электромагнитный замок. Усилие на сдвиг до 1200 кг. Время задержки: 0 - 15 сек. Встроенный датчик положения двери (выход НО и НЗ). Индикация открытия/закрытия. Потребление: 170mA при напряжении 12В (DC), 320mA при напряжении 24В (DC). Габариты: 182х30х24 мм.</t>
  </si>
  <si>
    <t>FE-L180 Электромагнитный замок. Усиление на отрыв 180 кг. Потребление: 320mA при напряжении 12В (DC). Габариты: 170х35х21 мм.</t>
  </si>
  <si>
    <t>FE-L280 Электромагнитный замок. Усиление на отрыв 280 кг. Индикатор состояния двери. Контроль состояния двери (выход НО и НЗ). Потребление: 460mA при напряжении 12В (DC), 220mA при напряжении 24В (DC). Габариты: 250х50х28 мм.</t>
  </si>
  <si>
    <t>FE-L280W Уличный влагозащищенный электромагнитный замок. Усиление на отрыв 280 кг. Контроль состояния двери (выход НО и НЗ). Потребление: 350mA при напряжении 12В (DC), 160mA при напряжении 24В (DC). Габариты: 220x46x30 мм.</t>
  </si>
  <si>
    <t>FE-L350 Электромагнитный замок. Усиление на отрыв 350 кг. Индикатор состояния двери. Потребление: 450mA при напряжении 12В (DC). Габариты: 250х56х34 мм.</t>
  </si>
  <si>
    <t>FE-L500 Электромагнитный замок. Усиление на отрыв 500 кг. Время задержки: 0/3/6/9 секунд. Индикатор состояния двери. Контроль состояния двери (выход НО и НЗ). Потребление: 780mA при напряжении 12В (DC), 460mA при напряжении 24В (DC). Габариты: 266х67х41 мм.</t>
  </si>
  <si>
    <t>FE-L500W Уличный влагозащищенный электромагнитный замок. Усиление на отрыв 500 кг. Контроль состояния двери (выход НО и НЗ). Потребление: 470mA при напряжении 12В (DC), 220mA при напряжении 24В (DC). Габариты: 222х61х42 мм.</t>
  </si>
  <si>
    <t>СКУД Falcon Eye</t>
  </si>
  <si>
    <t>Замки Falcon Eye</t>
  </si>
  <si>
    <t>FE-2369</t>
  </si>
  <si>
    <t>FE-L180</t>
  </si>
  <si>
    <t>FE-L280</t>
  </si>
  <si>
    <t>FE-2369 (i)</t>
  </si>
  <si>
    <t>Комплекты видеодомофонов Falcon Eye</t>
  </si>
  <si>
    <t>Видеодомофоны Falcon Eye</t>
  </si>
  <si>
    <r>
      <t xml:space="preserve">FE-SHOPOT-02 микрофон активный миниатюрный. Площадь мониторинга: </t>
    </r>
    <r>
      <rPr>
        <b/>
        <sz val="8"/>
        <rFont val="Calibri"/>
        <family val="2"/>
        <charset val="204"/>
        <scheme val="minor"/>
      </rPr>
      <t>5-50 кв.м</t>
    </r>
    <r>
      <rPr>
        <sz val="8"/>
        <rFont val="Calibri"/>
        <family val="2"/>
        <charset val="204"/>
        <scheme val="minor"/>
      </rPr>
      <t xml:space="preserve">. Расстояние передачи: до </t>
    </r>
    <r>
      <rPr>
        <b/>
        <sz val="8"/>
        <rFont val="Calibri"/>
        <family val="2"/>
        <charset val="204"/>
        <scheme val="minor"/>
      </rPr>
      <t>3 km</t>
    </r>
    <r>
      <rPr>
        <sz val="8"/>
        <rFont val="Calibri"/>
        <family val="2"/>
        <charset val="204"/>
        <scheme val="minor"/>
      </rPr>
      <t>. Диапазон частот: 20Hz ~ 20kHz. Чувствительность: -30dB. Отношение сигнал/шум: 70dB. Всенаправленная.  Специальные цепи: DSP для шумоподавление, АРУ, предусилитель: Встроенный. Питание: DC 12V (9 ~ 12V). Потребление: 20 mA. Рабочая температура: -25°C ~ 70°C</t>
    </r>
  </si>
  <si>
    <r>
      <t xml:space="preserve">FE-SHOPOT-03 микрофон активный миниатюрный. Площадь мониторинга: </t>
    </r>
    <r>
      <rPr>
        <b/>
        <sz val="8"/>
        <rFont val="Calibri"/>
        <family val="2"/>
        <charset val="204"/>
        <scheme val="minor"/>
      </rPr>
      <t>10-100 кв.</t>
    </r>
    <r>
      <rPr>
        <sz val="8"/>
        <rFont val="Calibri"/>
        <family val="2"/>
        <charset val="204"/>
        <scheme val="minor"/>
      </rPr>
      <t xml:space="preserve">м. Расстояние передачи : до </t>
    </r>
    <r>
      <rPr>
        <b/>
        <sz val="8"/>
        <rFont val="Calibri"/>
        <family val="2"/>
        <charset val="204"/>
        <scheme val="minor"/>
      </rPr>
      <t>3km</t>
    </r>
    <r>
      <rPr>
        <sz val="8"/>
        <rFont val="Calibri"/>
        <family val="2"/>
        <charset val="204"/>
        <scheme val="minor"/>
      </rPr>
      <t>. Диапазон частот: 100Hz ~ 100 000kHz. Чувствительность: -35Db. Отношение сигнал/шум: 70dB. Всенаправленная. Специальные цепи: DSP для шумоподавления, АРУ, Ручная регулировка усиления, предусилитель. Питание: DC 12V (9 ~ 12V). Потребление: 20 mA. Рабочая температура: -25°C ~ 70°C</t>
    </r>
  </si>
  <si>
    <t>FE-1220 Бесперебойный блок питания 12В, 2А. Металлический корпус, U=12B, Iном=2А, Iмакс.=2,5А. Под АКБ 7А/ч. Габариты: 175х175х70 мм.</t>
  </si>
  <si>
    <t>FE-1230 Бесперебойный блок питания 12В, 3А. Металлический корпус, U=12B, Iном=3А, Iмакс.=3,5А. Под АКБ 7А/ч. Габариты: 175х175х70 мм.</t>
  </si>
  <si>
    <t>FE-1250 Бесперебойный блок питания 12В, 5А. Металлический корпус, U=12B, Iном=5А, Iмакс.=5,5А. Под АКБ 7А/ч. Габариты: 200х220х75 мм.</t>
  </si>
  <si>
    <t>FE-AN-1/12 Блок питания. Входное напряжение: 87-264В. Выходное: 12В. Номинальный ток: 1A.</t>
  </si>
  <si>
    <t>FE-AN-3/12 Блок питания. Входное напряжение: 87-264В. Выходное: 12В. Номинальный ток: 3A.</t>
  </si>
  <si>
    <t>FE-12/10 Блок питания. Входное напряжение: 90-264В. Выходное: 12В. Номинальный ток: 1A. Рабочая температура: от -30 до +60°С. Вес 0,29 кг.</t>
  </si>
  <si>
    <t>FE-12/50 Блок питания. Входное напряжение: 90-264В. Выходное: 12В. Номинальный ток: 5A. Рабочая температура: от -30 до +60°С. Вес 0,29 кг.</t>
  </si>
  <si>
    <t>FE-F-2,5/12 Уличный Блок питания IP67. Входное напряжение: 90-264В. Выходное: 12В. Номинальный ток: 2,5A. Рабочая температура:от -30 до +60°С. Вес 0,26 кг.</t>
  </si>
  <si>
    <t>FE-F-1,25/24 Уличный Блок питания IP67. Входное напряжение: 90-264В. Выходное: 24В. Номинальный ток: 1,25A. Рабочая температура: от -30 до +60°С. Вес 0,26 кг.</t>
  </si>
  <si>
    <t>FE-F-5/12 Уличный Блок питания IP67. Входное напряжение: 90-264В. Выходное: 12В. Номинальный ток: 5A. Рабочая температура: от -30 до +60°С. Вес 0,65 кг.</t>
  </si>
  <si>
    <t>FE-F-2,5/24 Уличный Блок питания IP67. Входное напряжение: 90-264В. Выходное: 24В. Номинальный ток: 2,5A. Рабочая температура:от -30 до +60°С. Вес 0,65 кг.</t>
  </si>
  <si>
    <t>FE-mini Блок питания IP67. Входное напряжение: AC160~242В, 50Hz. Выходное: DC12В. Номинальный ток: 1.5A. Габариты: 48х56х28 мм.</t>
  </si>
  <si>
    <t>FE-S-1,25/12 Открытый Блок питания. Входное напряжение: 87-264В. Выходное: 12В. Номинальный ток: 1,25A. Рабочая температура: от -20 до +60°С. Габариты: 31х39х70 мм. Вес 0,15 кг.</t>
  </si>
  <si>
    <t>FE-S-3/12 Открытый Блок питания. Входное напряжение: 87-264В. Выходное: 12В. Номинальный ток: 3A. Рабочая температура: от -20 до +60°С. Габариты: 38х58х85 мм. Вес 0,2 кг.</t>
  </si>
  <si>
    <t>FE-S-5/12 Открытый Блок питания. Входное напряжение: 87-264В. Выходное: 12В. Номинальный ток: 5A. Рабочая температура: от -20 до +60°С. Габариты: 38х98х160 мм. Вес 0,4 кг.</t>
  </si>
  <si>
    <t>FE-S-30/12 Открытый Блок питания. Входное напряжение: 87-264В. Выходное: 12В. Номинальный ток: 30A. Рабочая температура: от -20 до +60°С. Габариты: 50х110х200 мм. Вес 0,8 кг.</t>
  </si>
  <si>
    <t>FE-DDH-18ch-10/12 Блок питания в металлическом корпусе. Входное напряжение: 90-264В. Выходное: 12В. Номинальный ток: 10A. Блок питания имеет 18 независимых выходов 12В 0,55A, защита каждого канала от короткого замыкания.</t>
  </si>
  <si>
    <t>FE-DDH-9ch-5/12 Блок питания в металлическом корпусе. Входное напряжение: 90-264В. Выходное: 12В. Номинальный ток: 5A. Блок питания имеет 9 независимых выходов 12В 0,55A, защита каждого канала от короткого замыкания.</t>
  </si>
  <si>
    <t>Сетевой коммутатор 5 портов 10/100 Мбит/с (IEEE802.3u 100BaseTX), из них 4 c поддержкой PoE (IEEE802.3at) до 15,4Вт на порт (HI POE). Суммарная мощность потребителей: 65Вт, таблица МАС адресов: 1К.</t>
  </si>
  <si>
    <t>Сетевой коммутатор 9 портов 10/100 Мбит/с (IEEE802.3u 100BaseTX), из них 8 c поддержкой PoE (IEEE802.3af) до 15,4Вт на порт (HI POE). Суммарная мощность потребителей: 130Вт, таблица МАС адресов: 4К, пропускная способность: 1 Гбит\с.</t>
  </si>
  <si>
    <t xml:space="preserve"> Сетевой коммутатор 16 портов 10/100 Мбит/с (IEEE802.3u 100BaseTX), из них 16 c поддержкой PoE (IEEE802.3af) до 15,4Вт на порт (HI POE). Суммарная мощность потребителей: 250Вт, таблица МАС адресов: 4К, пропускная способность: 1,6 Гбит\с.</t>
  </si>
  <si>
    <t>FE-5802GE-POE Промышленный сетевой коммутатор РоЕ; 8 портов 10/100 Мбит/с PoE (IEEE802.3, IEEE802.3u, IEEE802.3ab, IEEE802.3z ) до 30Вт на порт + 2 комбо-порт RJ-45/SFP 10/100/1000 Мбит/с. Пропускная способность: 20 Гбит\с. Рабочая температура: от -40 до +75°С. Блок питания в комплекте.</t>
  </si>
  <si>
    <t>FE-202P+HD Пассивный HD видеопередатчик по витой паре до 330 м. (В упаковке 2шт.) Дальность передачи: HD-CVI 720P до 450 м., HD-CVI 1080P до 250 м., HD-TVI 720P до 250 м., HD-TVI 1080P до 250 м., AHD 720P до 300 м. Цена за 2шт.</t>
  </si>
  <si>
    <t>FE-EXIT Кнопка выхода накладная, металлическая. Коммутируемое напряжение до 36В пост. тока. Потребление 3А.</t>
  </si>
  <si>
    <t>FE-100 (медь, антик) Кнопка выхода накладная вандалозащищенная. Контакты нормально-разомкнутые (НО). Максимальный коммутируемый ток 0,1А при напряжении 12В. Габариты: 40х80х25 мм.</t>
  </si>
  <si>
    <t>FE-12/10</t>
  </si>
  <si>
    <t>FE-F-2,5/12</t>
  </si>
  <si>
    <t>Видеоглазки Falcon Eye</t>
  </si>
  <si>
    <t>Аудиодомофоны Falcon Eye</t>
  </si>
  <si>
    <t>Вызывные панели Falcon Eye</t>
  </si>
  <si>
    <t>Беспроводные видеодомофоны Falcon Eye</t>
  </si>
  <si>
    <t>Видеодомофоны адаптированные для цифровых подъездных систем Falcon Eye</t>
  </si>
  <si>
    <t>Видеодомофоны адаптированные для координатных подъездных систем Falcon Eye</t>
  </si>
  <si>
    <t>Распределительный кабель</t>
  </si>
  <si>
    <t>Батарея, SVC, AV4.5-12 12В 4.5 Ач, Размер в мм.: 106*90*70</t>
  </si>
  <si>
    <t>Батарея, SVC, AV4.5-12</t>
  </si>
  <si>
    <t>Батарея, SVC, AV7-12 12В 7 Ач, Размер в мм.: 95*151*65</t>
  </si>
  <si>
    <t>Батарея, SVC, AV7-12</t>
  </si>
  <si>
    <t>Батарея, SVC, AL7-12 12В 7 Ач, Размер в мм.: 95*151*65 (слаботочка)</t>
  </si>
  <si>
    <t>Батарея, SVC, AL7-12</t>
  </si>
  <si>
    <t>Батарея, SVC, AV7.5-12 12В 7.5 Ач, Размер в мм.: 95*151*65</t>
  </si>
  <si>
    <t>Батарея, SVC, AV7.5-12</t>
  </si>
  <si>
    <t>Батарея, SVC, AV9-12 12В 9 Ач, Размер в мм.: 95*151*65</t>
  </si>
  <si>
    <t>Батарея, SVC, AV9-12</t>
  </si>
  <si>
    <t>Батарея, SVC, 12В 17 Ач, Размер в мм.: 166*78*182</t>
  </si>
  <si>
    <t>Батарея, SVC, AV17-12</t>
  </si>
  <si>
    <t>Батарея, SVC, 12В 24 Ач, Размер в мм.: 175*125*165</t>
  </si>
  <si>
    <t>Батарея, SVC, AV24-12</t>
  </si>
  <si>
    <t>Батарея, SVC, 12В 38 Ач, Размер в мм.: 195*165*175</t>
  </si>
  <si>
    <t>Батарея, SVC, AV38-12</t>
  </si>
  <si>
    <t>Батарея, Yuasa, NPW 20-12, 12В*4.5 Ач, Размер в мм.: 90*70*102</t>
  </si>
  <si>
    <t>Батарея, Yuasa, NPW 20-12</t>
  </si>
  <si>
    <t>Батарея, Yuasa, NPW 36-12, 12В*7.5 Ач, Размер в мм.: 151*65*94</t>
  </si>
  <si>
    <t>Батарея, Yuasa, NPW 36-12</t>
  </si>
  <si>
    <t>Батарея, Yuasa, NPW 45-12, 12В*9 Ач, Размер в мм.: 151*65*94</t>
  </si>
  <si>
    <t>Батарея, Yuasa, NPW 45-12</t>
  </si>
  <si>
    <t>Leoch battery 12V/4.5Ah</t>
  </si>
  <si>
    <t>Leoch battery 12V/7Ah</t>
  </si>
  <si>
    <t>Leoch battery 12V/9Ah</t>
  </si>
  <si>
    <t>Leoch battery 12V/12Ah</t>
  </si>
  <si>
    <t>Напряжение 12В, емкость 12Ач. Имеет низкое внутреннее сопротивление и высокую плотность энергии. Предназначена для охранно-пожарных систем и СКУД. Срок службы 5 лет. Габариты, мм (Д/Ш/В) 151/98/101
Свинцово-кислотные аккумуляторы DELTA серии DT специально разработаны для применения в слаботочных системах и оптимизированы для работы в буферном режиме. Аккумуляторы DELTA серии DT имеют низкое внутреннее сопротивление и высокую плотность энергии. Отвечая международным стандартам безопасности, рекомендованы для применения в охранно-пожарных системах, а также системах контроля и управления доступом.</t>
  </si>
  <si>
    <t>Напряжение 12В, емкость 18Ач. Имеет низкое внутреннее сопротивление и высокую плотность энергии. Предназначена для охранно-пожарных систем и СКУД. Срок службы 5 лет. Габариты, мм (Д/Ш/В) 181/76/168
Свинцово-кислотные аккумуляторы DELTA серии DT специально разработаны для применения в слаботочных системах и оптимизированы для работы в буферном режиме. Аккумуляторы DELTA серии DT имеют низкое внутреннее сопротивление и высокую плотность энергии. Отвечая международным стандартам безопасности, рекомендованы для применения в охранно-пожарных системах, а также системах контроля и управления доступом.</t>
  </si>
  <si>
    <t>Напряжение 12В, емкость 26Ач. Имеет низкое внутреннее сопротивление и высокую плотность энергии. Предназначена для охранно-пожарных систем и СКУД. Срок службы 5 лет. Габариты, мм (Д/Ш/В) 167/175/126
Свинцово-кислотные аккумуляторы DELTA серии DT специально разработаны для применения в слаботочных системах и оптимизированы для работы в буферном режиме. Аккумуляторы DELTA серии DT имеют низкое внутреннее сопротивление и высокую плотность энергии. Отвечая международным стандартам безопасности, рекомендованы для применения в охранно-пожарных системах, а также системах контроля и управления доступом.</t>
  </si>
  <si>
    <t>Аккумуляторные батареи 6В</t>
  </si>
  <si>
    <t>Напряжение 6В, емкость 1,2Ач. Имеет низкое внутреннее сопротивление и высокую плотность энергии. Предназначена для охранно-пожарных систем и СКУД. Срок службы 5 лет. Габариты, мм (Д/Ш/В) 97/24/58
Свинцово-кислотные аккумуляторы DELTA серии DT специально разработаны для применения в слаботочных системах и оптимизированы для работы в буферном режиме. Аккумуляторы DELTA серии DT имеют низкое внутреннее сопротивление и высокую плотность энергии. Отвечая международным стандартам безопасности, рекомендованы для применения в охранно-пожарных системах, а также системах контроля и управления доступом.</t>
  </si>
  <si>
    <t>Напряжение 6В, емкость 1,5Ач. Имеет низкое внутреннее сопротивление и высокую плотность энергии. Предназначена для охранно-пожарных систем и СКУД. Срок службы 5 лет. Габариты, мм (Д/Ш/В) 97/24/58
Свинцово-кислотные аккумуляторы DELTA серии DT специально разработаны для применения в слаботочных системах и оптимизированы для работы в буферном режиме. Аккумуляторы DELTA серии DT имеют низкое внутреннее сопротивление и высокую плотность энергии. Отвечая международным стандартам безопасности, рекомендованы для применения в охранно-пожарных системах, а также системах контроля и управления доступом.</t>
  </si>
  <si>
    <t>Напряжение 6В, емкость 2,3Ач. Имеет низкое внутреннее сопротивление и высокую плотность энергии. Предназначена для охранно-пожарных систем и СКУД. Срок службы 5 лет.  Габариты, мм (Д/Ш/В)  44/47/107
Свинцово-кислотные аккумуляторы DELTA серии DT специально разработаны для применения в слаботочных системах и оптимизированы для работы в буферном режиме. Аккумуляторы DELTA серии DT имеют низкое внутреннее сопротивление и высокую плотность энергии. Отвечая международным стандартам безопасности, рекомендованы для применения в охранно-пожарных системах, а также системах контроля и управления доступом.</t>
  </si>
  <si>
    <t>Напряжение 6В, емкость 2,8Ач. Имеет низкое внутреннее сопротивление и высокую плотность энергии. Предназначена для охранно-пожарных систем и СКУД. Срок службы 5 лет. Габариты, мм (Д/Ш/В) 66/33/99
Свинцово-кислотные аккумуляторы DELTA серии DT специально разработаны для применения в слаботочных системах и оптимизированы для работы в буферном режиме. Аккумуляторы DELTA серии DT имеют низкое внутреннее сопротивление и высокую плотность энергии. Отвечая международным стандартам безопасности, рекомендованы для применения в охранно-пожарных системах, а также системах контроля и управления доступом.</t>
  </si>
  <si>
    <t>Напряжение 6В, емкость 3,3Ач. Имеет низкое внутреннее сопротивление и высокую плотность энергии. Предназначена для охранно-пожарных систем и СКУД. Срок службы 5 лет. 134/34/66
Свинцово-кислотные аккумуляторы DELTA серии DT специально разработаны для применения в слаботочных системах и оптимизированы для работы в буферном режиме. Аккумуляторы DELTA серии DT имеют низкое внутреннее сопротивление и высокую плотность энергии. Отвечая международным стандартам безопасности, рекомендованы для применения в охранно-пожарных системах, а также системах контроля и управления доступом.</t>
  </si>
  <si>
    <t>Напряжение 6В, емкость 6Ач. Имеет низкое внутреннее сопротивление и высокую плотность энергии. Предназначена для охранно-пожарных систем и СКУД. Срок службы 5 лет. Габариты, мм (Д/Ш/В) 70/47/107
Свинцово-кислотные аккумуляторы DELTA серии DT специально разработаны для применения в слаботочных системах и оптимизированы для работы в буферном режиме. Аккумуляторы DELTA серии DT имеют низкое внутреннее сопротивление и высокую плотность энергии. Отвечая международным стандартам безопасности, рекомендованы для применения в охранно-пожарных системах, а также системах контроля и управления доступом.</t>
  </si>
  <si>
    <t>Напряжение 6В, емкость 12Ач. Имеет низкое внутреннее сопротивление и высокую плотность энергии. Предназначена для охранно-пожарных систем и СКУД. Срок службы 5 лет. Габариты, мм (Д/Ш/В) 151/50/100
Свинцово-кислотные аккумуляторы DELTA серии DT специально разработаны для применения в слаботочных системах и оптимизированы для работы в буферном режиме. Аккумуляторы DELTA серии DT имеют низкое внутреннее сопротивление и высокую плотность энергии. Отвечая международным стандартам безопасности, рекомендованы для применения в охранно-пожарных системах, а также системах контроля и управления доступом.</t>
  </si>
  <si>
    <t>Al-Style</t>
  </si>
  <si>
    <t>Эгида</t>
  </si>
  <si>
    <t>STN</t>
  </si>
  <si>
    <t>Аккумуляторные батареи 12В Security Force</t>
  </si>
  <si>
    <t>Аккумуляторные батареи 12В SVC</t>
  </si>
  <si>
    <t>Аккумуляторные батареи 12В Yuasa</t>
  </si>
  <si>
    <t>Аккумуляторные батареи 12В Leoch Battery</t>
  </si>
  <si>
    <t>Аккумуляторные батареи 12В Delta DT</t>
  </si>
  <si>
    <t>Микрофоны Falcon Eye</t>
  </si>
  <si>
    <t>Блоки питания, кнопки, баллуны, ИБП</t>
  </si>
  <si>
    <t>Автоматическая ШИМ стабилизация выходного напряжения;
Защита от короткого замыкания и перегрузки;
Наличие защиты от глубокого разряда АКБ и защиты от переполюсовки АКБ;
Тепловая защита от перегрева;
Автоматический переход на работу от АКБ при пропадании напряжения в сети;
Индикация наличия напряжения в сети и на выходе источника питания;
Высокий КПД.
Выходное напряжение: 13.4±0.4В
Максимальный ток на выходе: 5А
Ток нагрузки в кратковременном режиме (25 с): 5,5А
Вес нетто: 0.6кг
Габаритные размеры: 200x170x85мм
Емкость АКБ: 7Ач
Максимальная потребляемая мощность: 110ВА
Рабочие условия эксплуатации: Температура окружающей среды от +1°С до +35°С;
Относительная влажность воздуха до 80% при температуре +25°С без конденсации влаги;
Напряжение питания от сети переменного тока напряжением ~160-265В частотой 50 ±1Гц;
Напряжение питания от встроенного аккумулятора с номинальным напряжением 12В и емкостью 7Ач.</t>
  </si>
  <si>
    <t>Источник бесперебойного питания ББП-50 пластиковый корпус</t>
  </si>
  <si>
    <t>Источник бесперебойного питания, импульсный. Uвх=~220V AC, Uвых=13,4V DC, Iн=5А, под аккум. 7 А·ч, защита АКБ от глубокого разряда, защита от КЗ, защита от перегрева, защита от переполюсовки.</t>
  </si>
  <si>
    <t>Электронный модуль EGW 1250 (ESP-70-13.8А)</t>
  </si>
  <si>
    <t>Источник бесперебойного питания, импульсный. Uвых=24V DC, Iн=5А, под 2шт аккум. 12V 7 А·ч</t>
  </si>
  <si>
    <t>Электронный модуль EGW-24100 (ESP-140-27,6A)</t>
  </si>
  <si>
    <t>Блок питания стабилизирующий 12 B 2А</t>
  </si>
  <si>
    <t>Блок питания стабилизирующий 12 B 4А</t>
  </si>
  <si>
    <t>A-355</t>
  </si>
  <si>
    <t>Блок питания стабилизирующий 12 B 8А</t>
  </si>
  <si>
    <t>Ф03355</t>
  </si>
  <si>
    <t>FE-VELA  Видеодомофон: дисплей 4,3" TFT, сенсорные кнопки,  подключение до 2-х вызывных панелей и до 2-х видеокамер,  OSD меню, адресный интерком,  питание DC 15В (внешний БП)</t>
  </si>
  <si>
    <t>FE-VELA</t>
  </si>
  <si>
    <t>FE-CAPELLA (Black) Комплект
Видеодомофон: дисплей 7" TFT; сенсорный экран; 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 ;питание DC 15В (внешний БП)
Вызывная видеопанель FE-311A : разрешение 800 ТВл; угол обзора 90гр.; ИК подветка;  питание DC 12В;  рабочий диапазон t -30…+60; реле с НО/НЗ контактами; комплектуется козырьком и угловым кронштейном; размер 41x140x29мм</t>
  </si>
  <si>
    <t>FE-CAPELLA (Black) Комплект</t>
  </si>
  <si>
    <t>Ф01538</t>
  </si>
  <si>
    <t>Ф01539</t>
  </si>
  <si>
    <t>У6858</t>
  </si>
  <si>
    <t>У6677</t>
  </si>
  <si>
    <t>Ф02636</t>
  </si>
  <si>
    <t>Ф02220</t>
  </si>
  <si>
    <t>Ф03546</t>
  </si>
  <si>
    <t>Ф03844</t>
  </si>
  <si>
    <t>У6765</t>
  </si>
  <si>
    <t>У8095</t>
  </si>
  <si>
    <t>Ф01679</t>
  </si>
  <si>
    <t>Ф03749</t>
  </si>
  <si>
    <t>Ф03833</t>
  </si>
  <si>
    <t>Ф03711</t>
  </si>
  <si>
    <t>Напряжение 12В, емкость 7Ач. Имеет низкое внутреннее сопротивление и высокую плотность энергии. Предназначена для охранно-пожарных систем и СКУД. Срок службы 5 лет. Габариты, мм (Д/Ш/В) 151/65/102
Свинцово-кислотные аккумуляторы DELTA серии DT специально разработаны для применения в слаботочных системах и оптимизированы для работы в буферном режиме. Аккумуляторы DELTA серии DT имеют низкое внутреннее сопротивление и высокую плотность энергии. Отвечая международным стандартам безопасности, рекомендованы для применения в охранно-пожарных системах, а также системах контроля и управления доступом.</t>
  </si>
  <si>
    <t>Ф03855</t>
  </si>
  <si>
    <t>У5848</t>
  </si>
  <si>
    <t>У7250</t>
  </si>
  <si>
    <t>Ф03439</t>
  </si>
  <si>
    <t>FE-NR-8864 PRO</t>
  </si>
  <si>
    <t>Дата составления: 31 января 2019 года. Цены указаны с НДС</t>
  </si>
  <si>
    <t>FE-70CH ORION DVR White/Black</t>
  </si>
  <si>
    <t>FE-70CH ORION White/Black</t>
  </si>
  <si>
    <t xml:space="preserve">FE-IPC-DPL200P 2Мп  IP камера; Матрица 1/2.9" SONY  CMOS; 1920х1080P*25к/с; Дальность ИК подсветки 10-15м; Объектив f=3.6мм; ICR; Протокол i8S, i8, ONVIF; DC12V (без POE)пластиковый корпус.
</t>
  </si>
  <si>
    <t xml:space="preserve"> FE-IPC-DPL200P</t>
  </si>
  <si>
    <t>FE-IPC-DL200P Eco POE  2Мп уличная IP камера; Матрица 1/2.9" SONY  CMOS; 1920х1080P*25к/с; Дальность ИК подсветки 10-15м; Объектив f=3.6мм; ICR; Протокол i8S, i8, ONVIF; IP66; DC12V, POE.</t>
  </si>
  <si>
    <t xml:space="preserve">FE-IPC-DL200P Eco POE </t>
  </si>
  <si>
    <t>FE-NR-5104 POE</t>
  </si>
  <si>
    <t>FE-NR-5104 POE 4-канальный IP видеорегистратор;  Режимы записи:4×(1280*720),4×(1280*960),4×(1920*1080); Видео выходы:1 HDMI, 1 VGA; Сетевой порт:1 RJ-45 (10/100Mbps);POE порт  4 независимых; Стандарт  IEEE802.3af; Внутренний жесткий диск: 1 SATA HDD, до 6TB; 2 х USB2.0; Протокол i8S, i8, ONVIF; Мобильные платформы: IOS, Android; 3G, P2P;Размер:260мм×220мм×43мм</t>
  </si>
  <si>
    <t>FE-Q1080MHD Миникорпусная MHD камера 1920*1080(25 fps), 1/2.9' Sony IMX323 Exmor CMOS , Чувствительность 0.001 Lux, Объектив f=3,6мм; Питание 12 в.</t>
  </si>
  <si>
    <t>FE-Q1080MHD</t>
  </si>
  <si>
    <t xml:space="preserve">FE-IB5.0MHD/20M Уличная  купольнаяя гибридная видеокамера 5.0/4.0 МП (AHD, TVI, CVBS) 1/2.8" Sony CMOS IMX335 Super Night, 2608×1960 (MAX), чувствительность 0.001Lux F1.2, объектив f=3.6 mm, дальность ИК 20м  .Температурный режим:-40/+50,Расстояние передачи До 500m по 75-3 коаксиальному кабелю, Питание  12В. </t>
  </si>
  <si>
    <t>FE-IB5.0MHD/20M</t>
  </si>
  <si>
    <t xml:space="preserve">FE-ID5.0MHD/20M Уличная  купольнаяя гибридная видеокамера 5.0/4.0 МП (AHD, TVI, CVBS) 1/2.8" Sony CMOS IMX335 Super Night, 2608×1960 (MAX), чувствительность 0.001Lux F1.2, объектив f=3.6 mm, дальность ИК 20м  .Температурный режим:-40/+50,Расстояние передачи До 500m по 75-3 коаксиальному кабелю, Питание  12В. </t>
  </si>
  <si>
    <t>FE-ID5.0MHD/20M</t>
  </si>
  <si>
    <t xml:space="preserve">FE-IBV5.0MHD/20M Уличная  купольнаяя гибридная видеокамера 5.0/4.0 МП (AHD, TVI, CVBS) 1/2.8" Sony CMOS IMX335 Super Night, 2608×1960 (MAX), чувствительность 0.001Lux F1.2, объектив f=2,8-12 mm, дальность ИК 35м  .Температурный режим:-40/+50,Расстояние передачи До 500m по 75-3 коаксиальному кабелю, Питание  12В. </t>
  </si>
  <si>
    <t>FE-IDV5.0MHD/35M</t>
  </si>
  <si>
    <t xml:space="preserve">FE-IBV5.0MHD/20M Уличная  купольнаяя гибридная видеокамера 5.0/4.0 МП (AHD, TVI, CVBS) 1/2.8" Sony CMOS IMX335 Super Night, 2608×1960 (MAX), чувствительность 0.001Lux F1.2, объектив f=2,8-12 mm, дальность ИК 50м  .Температурный режим:-40/+50,Расстояние передачи До 500m по 75-3 коаксиальному кабелю, Питание  12В. </t>
  </si>
  <si>
    <t>FE-IBV5.0MHD/50M</t>
  </si>
  <si>
    <t>FE HSPD1080MHD/200M Уличная скоростная поворотная MHD камера   Матрица 1/2.9 Sony Exmor CMOS ; 0.05 Люкс;  Разрешение 1080P; DWDR, День/Ночь(ICR), 2D/3DNR, Автодиафрагма, Автофокус; 20x оптический ZOOM, Объектив: 4.7-94 мм, Скорость поворота 60°/s, 360° круговой обзор; До 220 пресета, автоматическое сканирование; Степень защиты IP66; ИК подсветка до 200M;  - 40 +60 С, ≤ 25W</t>
  </si>
  <si>
    <t>FE-HSPD1080MHD/200M</t>
  </si>
  <si>
    <t>FE Commpact Kit</t>
  </si>
  <si>
    <t>Ф04414</t>
  </si>
  <si>
    <t>A-325</t>
  </si>
  <si>
    <t>Ф02886</t>
  </si>
</sst>
</file>

<file path=xl/styles.xml><?xml version="1.0" encoding="utf-8"?>
<styleSheet xmlns="http://schemas.openxmlformats.org/spreadsheetml/2006/main">
  <numFmts count="22">
    <numFmt numFmtId="44" formatCode="_-* #,##0.00&quot;р.&quot;_-;\-* #,##0.00&quot;р.&quot;_-;_-* &quot;-&quot;??&quot;р.&quot;_-;_-@_-"/>
    <numFmt numFmtId="164" formatCode="0.0%"/>
    <numFmt numFmtId="165" formatCode="0.00_)"/>
    <numFmt numFmtId="166" formatCode="_-&quot;$&quot;\ * #,##0.00_-;\-&quot;$&quot;\ * #,##0.00_-;_-&quot;$&quot;\ * &quot;-&quot;??_-;_-@_-"/>
    <numFmt numFmtId="167" formatCode="&quot;$&quot;#.00"/>
    <numFmt numFmtId="168" formatCode="#.00"/>
    <numFmt numFmtId="169" formatCode="%#.00"/>
    <numFmt numFmtId="170" formatCode="#."/>
    <numFmt numFmtId="171" formatCode="_-&quot;$&quot;* #,##0.000_-;\-&quot;$&quot;* #,##0.000_-;_-&quot;$&quot;* &quot;-&quot;??_-;_-@_-"/>
    <numFmt numFmtId="172" formatCode="_-&quot;$&quot;* #,##0.0_-;\-&quot;$&quot;* #,##0.0_-;_-&quot;$&quot;* &quot;-&quot;??_-;_-@_-"/>
    <numFmt numFmtId="173" formatCode="_-&quot;$&quot;* #,##0_-;\-&quot;$&quot;* #,##0_-;_-&quot;$&quot;* &quot;-&quot;??_-;_-@_-"/>
    <numFmt numFmtId="174" formatCode="0%;\(0%\)"/>
    <numFmt numFmtId="175" formatCode="#,##0.0_);\(#,##0.0\)"/>
    <numFmt numFmtId="176" formatCode="_(* #,##0.0000_);_(* \(#,##0.0000\);_(* &quot;-&quot;??_);_(@_)"/>
    <numFmt numFmtId="177" formatCode="0.0%;[Red]\(0.0%\)"/>
    <numFmt numFmtId="178" formatCode="0%;[Red]\(0%\)"/>
    <numFmt numFmtId="179" formatCode="0.0%;\(0.0%\)"/>
    <numFmt numFmtId="180" formatCode="&quot;   &quot;@"/>
    <numFmt numFmtId="181" formatCode="_(* #,##0_);_(* \(#,##0\);_(* &quot;-&quot;_)"/>
    <numFmt numFmtId="182" formatCode="&quot;$&quot;#,##0_);[Red]\(&quot;$&quot;#,##0\)"/>
    <numFmt numFmtId="183" formatCode="[$$-1009]#,##0.00"/>
    <numFmt numFmtId="184" formatCode="#,##0_ ;[Red]\-#,##0\ "/>
  </numFmts>
  <fonts count="10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1"/>
      <color indexed="54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name val="돋움"/>
      <family val="3"/>
      <charset val="204"/>
    </font>
    <font>
      <b/>
      <sz val="10"/>
      <name val="Arial Cyr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name val="Arial Cyr"/>
      <charset val="204"/>
    </font>
    <font>
      <sz val="10"/>
      <name val="MS Sans Serif"/>
      <family val="2"/>
      <charset val="204"/>
    </font>
    <font>
      <sz val="10"/>
      <name val="Helv"/>
      <charset val="204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Wide Latin"/>
      <family val="1"/>
    </font>
    <font>
      <i/>
      <sz val="10"/>
      <name val="Wide Latin"/>
      <family val="1"/>
    </font>
    <font>
      <sz val="10"/>
      <color indexed="8"/>
      <name val="Arial"/>
      <family val="2"/>
    </font>
    <font>
      <b/>
      <sz val="10"/>
      <name val="Helv"/>
    </font>
    <font>
      <b/>
      <sz val="12"/>
      <name val="Helv"/>
    </font>
    <font>
      <sz val="10"/>
      <name val="Geneva"/>
    </font>
    <font>
      <b/>
      <sz val="11"/>
      <name val="Helv"/>
    </font>
    <font>
      <b/>
      <i/>
      <sz val="16"/>
      <name val="Helv"/>
    </font>
    <font>
      <sz val="10"/>
      <name val="Arial CE"/>
    </font>
    <font>
      <sz val="10"/>
      <name val="Arial"/>
      <family val="2"/>
    </font>
    <font>
      <b/>
      <sz val="14"/>
      <name val="Academy"/>
    </font>
    <font>
      <sz val="12"/>
      <name val="Courier"/>
      <family val="3"/>
    </font>
    <font>
      <sz val="12"/>
      <name val="新細明體"/>
      <family val="1"/>
      <charset val="136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9"/>
      <name val="Arial"/>
      <family val="2"/>
      <charset val="204"/>
    </font>
    <font>
      <sz val="9"/>
      <color indexed="8"/>
      <name val="Calibri"/>
      <family val="2"/>
      <charset val="204"/>
    </font>
    <font>
      <b/>
      <sz val="10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8"/>
      <color indexed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</fonts>
  <fills count="76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31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41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  <bgColor indexed="9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44"/>
        <bgColor indexed="24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  <bgColor indexed="40"/>
      </patternFill>
    </fill>
    <fill>
      <patternFill patternType="solid">
        <fgColor indexed="49"/>
      </patternFill>
    </fill>
    <fill>
      <patternFill patternType="solid">
        <fgColor indexed="11"/>
        <bgColor indexed="49"/>
      </patternFill>
    </fill>
    <fill>
      <patternFill patternType="solid">
        <fgColor indexed="36"/>
      </patternFill>
    </fill>
    <fill>
      <patternFill patternType="solid">
        <fgColor indexed="31"/>
        <bgColor indexed="22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62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55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53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double">
        <color indexed="52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/>
      <diagonal/>
    </border>
    <border>
      <left/>
      <right/>
      <top style="thin">
        <color theme="9" tint="-0.249977111117893"/>
      </top>
      <bottom/>
      <diagonal/>
    </border>
    <border>
      <left style="thin">
        <color theme="9" tint="-0.249977111117893"/>
      </left>
      <right/>
      <top style="thin">
        <color theme="9" tint="-0.249977111117893"/>
      </top>
      <bottom/>
      <diagonal/>
    </border>
    <border>
      <left style="thin">
        <color theme="9" tint="-0.249977111117893"/>
      </left>
      <right style="thin">
        <color theme="9" tint="-0.249977111117893"/>
      </right>
      <top/>
      <bottom style="thin">
        <color theme="9" tint="-0.249977111117893"/>
      </bottom>
      <diagonal/>
    </border>
    <border>
      <left style="thin">
        <color theme="9" tint="-0.249977111117893"/>
      </left>
      <right/>
      <top/>
      <bottom style="thin">
        <color theme="9" tint="-0.249977111117893"/>
      </bottom>
      <diagonal/>
    </border>
    <border>
      <left/>
      <right style="thin">
        <color theme="9" tint="-0.249977111117893"/>
      </right>
      <top/>
      <bottom style="thin">
        <color theme="9" tint="-0.249977111117893"/>
      </bottom>
      <diagonal/>
    </border>
    <border>
      <left style="thin">
        <color theme="9" tint="-0.249977111117893"/>
      </left>
      <right/>
      <top/>
      <bottom/>
      <diagonal/>
    </border>
    <border>
      <left/>
      <right style="thin">
        <color theme="9" tint="-0.249977111117893"/>
      </right>
      <top style="thin">
        <color theme="9" tint="-0.249977111117893"/>
      </top>
      <bottom/>
      <diagonal/>
    </border>
    <border>
      <left/>
      <right/>
      <top/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indexed="64"/>
      </bottom>
      <diagonal/>
    </border>
    <border>
      <left style="medium">
        <color theme="9" tint="-0.249977111117893"/>
      </left>
      <right style="medium">
        <color theme="9" tint="-0.249977111117893"/>
      </right>
      <top style="thin">
        <color indexed="64"/>
      </top>
      <bottom style="medium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/>
      <diagonal/>
    </border>
    <border>
      <left style="medium">
        <color theme="9" tint="-0.249977111117893"/>
      </left>
      <right style="medium">
        <color theme="9" tint="-0.249977111117893"/>
      </right>
      <top/>
      <bottom style="medium">
        <color theme="9" tint="-0.249977111117893"/>
      </bottom>
      <diagonal/>
    </border>
    <border>
      <left style="thin">
        <color theme="9" tint="-0.249977111117893"/>
      </left>
      <right/>
      <top style="medium">
        <color theme="9" tint="-0.249977111117893"/>
      </top>
      <bottom style="thin">
        <color theme="9" tint="-0.249977111117893"/>
      </bottom>
      <diagonal/>
    </border>
    <border>
      <left/>
      <right/>
      <top style="medium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indexed="64"/>
      </right>
      <top style="medium">
        <color theme="9" tint="-0.249977111117893"/>
      </top>
      <bottom style="medium">
        <color theme="9" tint="-0.249977111117893"/>
      </bottom>
      <diagonal/>
    </border>
    <border>
      <left style="thin">
        <color indexed="64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/>
      <diagonal/>
    </border>
    <border>
      <left style="thin">
        <color theme="9" tint="-0.249977111117893"/>
      </left>
      <right style="thin">
        <color theme="9" tint="-0.249977111117893"/>
      </right>
      <top/>
      <bottom/>
      <diagonal/>
    </border>
  </borders>
  <cellStyleXfs count="1121">
    <xf numFmtId="0" fontId="0" fillId="0" borderId="0"/>
    <xf numFmtId="16" fontId="48" fillId="0" borderId="0"/>
    <xf numFmtId="0" fontId="21" fillId="0" borderId="0"/>
    <xf numFmtId="0" fontId="34" fillId="0" borderId="0"/>
    <xf numFmtId="0" fontId="46" fillId="0" borderId="0"/>
    <xf numFmtId="0" fontId="46" fillId="0" borderId="0"/>
    <xf numFmtId="0" fontId="46" fillId="0" borderId="0"/>
    <xf numFmtId="0" fontId="34" fillId="0" borderId="0"/>
    <xf numFmtId="0" fontId="34" fillId="0" borderId="0"/>
    <xf numFmtId="4" fontId="35" fillId="0" borderId="0">
      <protection locked="0"/>
    </xf>
    <xf numFmtId="168" fontId="35" fillId="0" borderId="0">
      <protection locked="0"/>
    </xf>
    <xf numFmtId="167" fontId="35" fillId="0" borderId="0">
      <protection locked="0"/>
    </xf>
    <xf numFmtId="170" fontId="35" fillId="0" borderId="1">
      <protection locked="0"/>
    </xf>
    <xf numFmtId="170" fontId="36" fillId="0" borderId="0">
      <protection locked="0"/>
    </xf>
    <xf numFmtId="170" fontId="36" fillId="0" borderId="0">
      <protection locked="0"/>
    </xf>
    <xf numFmtId="171" fontId="31" fillId="0" borderId="0" applyFont="0" applyFill="0" applyBorder="0" applyAlignment="0" applyProtection="0"/>
    <xf numFmtId="0" fontId="39" fillId="2" borderId="0" applyNumberFormat="0" applyBorder="0" applyAlignment="0" applyProtection="0"/>
    <xf numFmtId="0" fontId="39" fillId="3" borderId="0" applyNumberFormat="0" applyBorder="0" applyAlignment="0" applyProtection="0"/>
    <xf numFmtId="0" fontId="39" fillId="4" borderId="0" applyNumberFormat="0" applyBorder="0" applyAlignment="0" applyProtection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5" fillId="9" borderId="0" applyNumberFormat="0" applyBorder="0" applyAlignment="0" applyProtection="0"/>
    <xf numFmtId="0" fontId="4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4" fillId="9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5" fillId="10" borderId="0" applyNumberFormat="0" applyBorder="0" applyAlignment="0" applyProtection="0"/>
    <xf numFmtId="0" fontId="4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" fillId="10" borderId="0" applyNumberFormat="0" applyBorder="0" applyAlignment="0" applyProtection="0"/>
    <xf numFmtId="0" fontId="2" fillId="7" borderId="0" applyNumberFormat="0" applyBorder="0" applyAlignment="0" applyProtection="0"/>
    <xf numFmtId="0" fontId="2" fillId="11" borderId="0" applyNumberFormat="0" applyBorder="0" applyAlignment="0" applyProtection="0"/>
    <xf numFmtId="183" fontId="20" fillId="0" borderId="0"/>
    <xf numFmtId="0" fontId="5" fillId="13" borderId="0" applyNumberFormat="0" applyBorder="0" applyAlignment="0" applyProtection="0"/>
    <xf numFmtId="0" fontId="4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4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4" borderId="0" applyNumberFormat="0" applyBorder="0" applyAlignment="0" applyProtection="0"/>
    <xf numFmtId="0" fontId="5" fillId="9" borderId="0" applyNumberFormat="0" applyBorder="0" applyAlignment="0" applyProtection="0"/>
    <xf numFmtId="0" fontId="4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4" fillId="9" borderId="0" applyNumberFormat="0" applyBorder="0" applyAlignment="0" applyProtection="0"/>
    <xf numFmtId="0" fontId="2" fillId="14" borderId="0" applyNumberFormat="0" applyBorder="0" applyAlignment="0" applyProtection="0"/>
    <xf numFmtId="0" fontId="2" fillId="5" borderId="0" applyNumberFormat="0" applyBorder="0" applyAlignment="0" applyProtection="0"/>
    <xf numFmtId="0" fontId="5" fillId="16" borderId="0" applyNumberFormat="0" applyBorder="0" applyAlignment="0" applyProtection="0"/>
    <xf numFmtId="0" fontId="4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4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5" fillId="10" borderId="0" applyNumberFormat="0" applyBorder="0" applyAlignment="0" applyProtection="0"/>
    <xf numFmtId="0" fontId="4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9" fillId="17" borderId="0" applyNumberFormat="0" applyBorder="0" applyAlignment="0" applyProtection="0"/>
    <xf numFmtId="0" fontId="39" fillId="3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17" borderId="0" applyNumberFormat="0" applyBorder="0" applyAlignment="0" applyProtection="0"/>
    <xf numFmtId="0" fontId="39" fillId="11" borderId="0" applyNumberFormat="0" applyBorder="0" applyAlignment="0" applyProtection="0"/>
    <xf numFmtId="0" fontId="5" fillId="20" borderId="0" applyNumberFormat="0" applyBorder="0" applyAlignment="0" applyProtection="0"/>
    <xf numFmtId="0" fontId="4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4" fillId="20" borderId="0" applyNumberFormat="0" applyBorder="0" applyAlignment="0" applyProtection="0"/>
    <xf numFmtId="0" fontId="2" fillId="6" borderId="0" applyNumberFormat="0" applyBorder="0" applyAlignment="0" applyProtection="0"/>
    <xf numFmtId="0" fontId="2" fillId="19" borderId="0" applyNumberFormat="0" applyBorder="0" applyAlignment="0" applyProtection="0"/>
    <xf numFmtId="0" fontId="5" fillId="21" borderId="0" applyNumberFormat="0" applyBorder="0" applyAlignment="0" applyProtection="0"/>
    <xf numFmtId="0" fontId="4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4" fillId="21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5" fillId="23" borderId="0" applyNumberFormat="0" applyBorder="0" applyAlignment="0" applyProtection="0"/>
    <xf numFmtId="0" fontId="4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5" fillId="20" borderId="0" applyNumberFormat="0" applyBorder="0" applyAlignment="0" applyProtection="0"/>
    <xf numFmtId="0" fontId="4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4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5" fillId="25" borderId="0" applyNumberFormat="0" applyBorder="0" applyAlignment="0" applyProtection="0"/>
    <xf numFmtId="0" fontId="4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4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5" fillId="10" borderId="0" applyNumberFormat="0" applyBorder="0" applyAlignment="0" applyProtection="0"/>
    <xf numFmtId="0" fontId="4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50" fillId="17" borderId="0" applyNumberFormat="0" applyBorder="0" applyAlignment="0" applyProtection="0"/>
    <xf numFmtId="0" fontId="50" fillId="3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17" borderId="0" applyNumberFormat="0" applyBorder="0" applyAlignment="0" applyProtection="0"/>
    <xf numFmtId="0" fontId="50" fillId="11" borderId="0" applyNumberFormat="0" applyBorder="0" applyAlignment="0" applyProtection="0"/>
    <xf numFmtId="0" fontId="7" fillId="28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2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0" borderId="0" applyNumberFormat="0" applyBorder="0" applyAlignment="0" applyProtection="0"/>
    <xf numFmtId="0" fontId="7" fillId="22" borderId="0" applyNumberFormat="0" applyBorder="0" applyAlignment="0" applyProtection="0"/>
    <xf numFmtId="0" fontId="7" fillId="24" borderId="0" applyNumberFormat="0" applyBorder="0" applyAlignment="0" applyProtection="0"/>
    <xf numFmtId="0" fontId="7" fillId="32" borderId="0" applyNumberFormat="0" applyBorder="0" applyAlignment="0" applyProtection="0"/>
    <xf numFmtId="0" fontId="7" fillId="31" borderId="0" applyNumberFormat="0" applyBorder="0" applyAlignment="0" applyProtection="0"/>
    <xf numFmtId="0" fontId="7" fillId="19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10" borderId="0" applyNumberFormat="0" applyBorder="0" applyAlignment="0" applyProtection="0"/>
    <xf numFmtId="0" fontId="7" fillId="33" borderId="0" applyNumberFormat="0" applyBorder="0" applyAlignment="0" applyProtection="0"/>
    <xf numFmtId="0" fontId="7" fillId="11" borderId="0" applyNumberFormat="0" applyBorder="0" applyAlignment="0" applyProtection="0"/>
    <xf numFmtId="0" fontId="37" fillId="0" borderId="0">
      <alignment vertical="center"/>
    </xf>
    <xf numFmtId="0" fontId="38" fillId="34" borderId="2">
      <alignment vertical="center"/>
    </xf>
    <xf numFmtId="0" fontId="51" fillId="35" borderId="0" applyNumberFormat="0" applyBorder="0" applyAlignment="0" applyProtection="0"/>
    <xf numFmtId="0" fontId="52" fillId="36" borderId="0" applyNumberFormat="0" applyBorder="0" applyAlignment="0" applyProtection="0"/>
    <xf numFmtId="0" fontId="52" fillId="37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2" fillId="40" borderId="0" applyNumberFormat="0" applyBorder="0" applyAlignment="0" applyProtection="0"/>
    <xf numFmtId="0" fontId="52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2" fillId="44" borderId="0" applyNumberFormat="0" applyBorder="0" applyAlignment="0" applyProtection="0"/>
    <xf numFmtId="0" fontId="52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2" fillId="36" borderId="0" applyNumberFormat="0" applyBorder="0" applyAlignment="0" applyProtection="0"/>
    <xf numFmtId="0" fontId="52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48" borderId="0" applyNumberFormat="0" applyBorder="0" applyAlignment="0" applyProtection="0"/>
    <xf numFmtId="0" fontId="52" fillId="49" borderId="0" applyNumberFormat="0" applyBorder="0" applyAlignment="0" applyProtection="0"/>
    <xf numFmtId="0" fontId="52" fillId="41" borderId="0" applyNumberFormat="0" applyBorder="0" applyAlignment="0" applyProtection="0"/>
    <xf numFmtId="0" fontId="51" fillId="50" borderId="0" applyNumberFormat="0" applyBorder="0" applyAlignment="0" applyProtection="0"/>
    <xf numFmtId="0" fontId="53" fillId="41" borderId="0" applyNumberFormat="0" applyBorder="0" applyAlignment="0" applyProtection="0"/>
    <xf numFmtId="0" fontId="39" fillId="0" borderId="0" applyFill="0" applyBorder="0" applyAlignment="0"/>
    <xf numFmtId="175" fontId="34" fillId="0" borderId="0" applyFill="0" applyBorder="0" applyAlignment="0"/>
    <xf numFmtId="176" fontId="34" fillId="0" borderId="0" applyFill="0" applyBorder="0" applyAlignment="0"/>
    <xf numFmtId="177" fontId="34" fillId="0" borderId="0" applyFill="0" applyBorder="0" applyAlignment="0"/>
    <xf numFmtId="178" fontId="34" fillId="0" borderId="0" applyFill="0" applyBorder="0" applyAlignment="0"/>
    <xf numFmtId="166" fontId="34" fillId="0" borderId="0" applyFill="0" applyBorder="0" applyAlignment="0"/>
    <xf numFmtId="179" fontId="34" fillId="0" borderId="0" applyFill="0" applyBorder="0" applyAlignment="0"/>
    <xf numFmtId="175" fontId="34" fillId="0" borderId="0" applyFill="0" applyBorder="0" applyAlignment="0"/>
    <xf numFmtId="0" fontId="54" fillId="51" borderId="3" applyNumberFormat="0" applyAlignment="0" applyProtection="0"/>
    <xf numFmtId="0" fontId="54" fillId="51" borderId="3" applyNumberFormat="0" applyAlignment="0" applyProtection="0"/>
    <xf numFmtId="0" fontId="54" fillId="51" borderId="3" applyNumberFormat="0" applyAlignment="0" applyProtection="0"/>
    <xf numFmtId="0" fontId="54" fillId="51" borderId="3" applyNumberFormat="0" applyAlignment="0" applyProtection="0"/>
    <xf numFmtId="0" fontId="54" fillId="51" borderId="3" applyNumberFormat="0" applyAlignment="0" applyProtection="0"/>
    <xf numFmtId="0" fontId="54" fillId="51" borderId="3" applyNumberFormat="0" applyAlignment="0" applyProtection="0"/>
    <xf numFmtId="0" fontId="54" fillId="51" borderId="3" applyNumberFormat="0" applyAlignment="0" applyProtection="0"/>
    <xf numFmtId="0" fontId="54" fillId="51" borderId="3" applyNumberFormat="0" applyAlignment="0" applyProtection="0"/>
    <xf numFmtId="0" fontId="40" fillId="0" borderId="0"/>
    <xf numFmtId="0" fontId="55" fillId="42" borderId="4" applyNumberFormat="0" applyAlignment="0" applyProtection="0"/>
    <xf numFmtId="166" fontId="34" fillId="0" borderId="0" applyFont="0" applyFill="0" applyBorder="0" applyAlignment="0" applyProtection="0"/>
    <xf numFmtId="182" fontId="21" fillId="0" borderId="0" applyFont="0" applyFill="0" applyBorder="0" applyAlignment="0" applyProtection="0"/>
    <xf numFmtId="175" fontId="34" fillId="0" borderId="0" applyFont="0" applyFill="0" applyBorder="0" applyAlignment="0" applyProtection="0"/>
    <xf numFmtId="14" fontId="39" fillId="0" borderId="0" applyFill="0" applyBorder="0" applyAlignment="0"/>
    <xf numFmtId="164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0" fontId="56" fillId="52" borderId="0" applyNumberFormat="0" applyBorder="0" applyAlignment="0" applyProtection="0"/>
    <xf numFmtId="0" fontId="56" fillId="53" borderId="0" applyNumberFormat="0" applyBorder="0" applyAlignment="0" applyProtection="0"/>
    <xf numFmtId="0" fontId="56" fillId="54" borderId="0" applyNumberFormat="0" applyBorder="0" applyAlignment="0" applyProtection="0"/>
    <xf numFmtId="166" fontId="34" fillId="0" borderId="0" applyFill="0" applyBorder="0" applyAlignment="0"/>
    <xf numFmtId="175" fontId="34" fillId="0" borderId="0" applyFill="0" applyBorder="0" applyAlignment="0"/>
    <xf numFmtId="166" fontId="34" fillId="0" borderId="0" applyFill="0" applyBorder="0" applyAlignment="0"/>
    <xf numFmtId="179" fontId="34" fillId="0" borderId="0" applyFill="0" applyBorder="0" applyAlignment="0"/>
    <xf numFmtId="175" fontId="34" fillId="0" borderId="0" applyFill="0" applyBorder="0" applyAlignment="0"/>
    <xf numFmtId="0" fontId="2" fillId="0" borderId="0"/>
    <xf numFmtId="0" fontId="20" fillId="0" borderId="0"/>
    <xf numFmtId="0" fontId="57" fillId="0" borderId="0" applyNumberFormat="0" applyFill="0" applyBorder="0" applyAlignment="0" applyProtection="0"/>
    <xf numFmtId="0" fontId="58" fillId="55" borderId="0" applyNumberFormat="0" applyBorder="0" applyAlignment="0" applyProtection="0"/>
    <xf numFmtId="38" fontId="18" fillId="34" borderId="0" applyNumberFormat="0" applyBorder="0" applyAlignment="0" applyProtection="0"/>
    <xf numFmtId="0" fontId="41" fillId="0" borderId="0">
      <alignment horizontal="left"/>
    </xf>
    <xf numFmtId="0" fontId="19" fillId="0" borderId="5" applyNumberFormat="0" applyAlignment="0" applyProtection="0">
      <alignment horizontal="left" vertical="center"/>
    </xf>
    <xf numFmtId="0" fontId="19" fillId="0" borderId="6">
      <alignment horizontal="left" vertical="center"/>
    </xf>
    <xf numFmtId="0" fontId="19" fillId="0" borderId="6">
      <alignment horizontal="left" vertical="center"/>
    </xf>
    <xf numFmtId="0" fontId="19" fillId="0" borderId="6">
      <alignment horizontal="left" vertical="center"/>
    </xf>
    <xf numFmtId="0" fontId="19" fillId="0" borderId="6">
      <alignment horizontal="left" vertical="center"/>
    </xf>
    <xf numFmtId="0" fontId="19" fillId="0" borderId="6">
      <alignment horizontal="left" vertical="center"/>
    </xf>
    <xf numFmtId="0" fontId="19" fillId="0" borderId="6">
      <alignment horizontal="left" vertical="center"/>
    </xf>
    <xf numFmtId="0" fontId="19" fillId="0" borderId="6">
      <alignment horizontal="left" vertical="center"/>
    </xf>
    <xf numFmtId="0" fontId="19" fillId="0" borderId="6">
      <alignment horizontal="left" vertical="center"/>
    </xf>
    <xf numFmtId="0" fontId="19" fillId="0" borderId="6">
      <alignment horizontal="left" vertical="center"/>
    </xf>
    <xf numFmtId="0" fontId="19" fillId="0" borderId="6">
      <alignment horizontal="left" vertical="center"/>
    </xf>
    <xf numFmtId="0" fontId="19" fillId="0" borderId="6">
      <alignment horizontal="left" vertical="center"/>
    </xf>
    <xf numFmtId="0" fontId="59" fillId="0" borderId="7" applyNumberFormat="0" applyFill="0" applyAlignment="0" applyProtection="0"/>
    <xf numFmtId="0" fontId="60" fillId="0" borderId="8" applyNumberFormat="0" applyFill="0" applyAlignment="0" applyProtection="0"/>
    <xf numFmtId="0" fontId="61" fillId="0" borderId="9" applyNumberFormat="0" applyFill="0" applyAlignment="0" applyProtection="0"/>
    <xf numFmtId="0" fontId="61" fillId="0" borderId="0" applyNumberFormat="0" applyFill="0" applyBorder="0" applyAlignment="0" applyProtection="0"/>
    <xf numFmtId="0" fontId="62" fillId="50" borderId="3" applyNumberFormat="0" applyAlignment="0" applyProtection="0"/>
    <xf numFmtId="10" fontId="18" fillId="56" borderId="10" applyNumberFormat="0" applyBorder="0" applyAlignment="0" applyProtection="0"/>
    <xf numFmtId="10" fontId="18" fillId="56" borderId="10" applyNumberFormat="0" applyBorder="0" applyAlignment="0" applyProtection="0"/>
    <xf numFmtId="10" fontId="18" fillId="56" borderId="10" applyNumberFormat="0" applyBorder="0" applyAlignment="0" applyProtection="0"/>
    <xf numFmtId="10" fontId="18" fillId="56" borderId="10" applyNumberFormat="0" applyBorder="0" applyAlignment="0" applyProtection="0"/>
    <xf numFmtId="10" fontId="18" fillId="56" borderId="10" applyNumberFormat="0" applyBorder="0" applyAlignment="0" applyProtection="0"/>
    <xf numFmtId="10" fontId="18" fillId="56" borderId="10" applyNumberFormat="0" applyBorder="0" applyAlignment="0" applyProtection="0"/>
    <xf numFmtId="10" fontId="18" fillId="56" borderId="10" applyNumberFormat="0" applyBorder="0" applyAlignment="0" applyProtection="0"/>
    <xf numFmtId="10" fontId="18" fillId="56" borderId="10" applyNumberFormat="0" applyBorder="0" applyAlignment="0" applyProtection="0"/>
    <xf numFmtId="10" fontId="18" fillId="56" borderId="10" applyNumberFormat="0" applyBorder="0" applyAlignment="0" applyProtection="0"/>
    <xf numFmtId="10" fontId="18" fillId="56" borderId="10" applyNumberFormat="0" applyBorder="0" applyAlignment="0" applyProtection="0"/>
    <xf numFmtId="0" fontId="62" fillId="50" borderId="3" applyNumberFormat="0" applyAlignment="0" applyProtection="0"/>
    <xf numFmtId="0" fontId="62" fillId="50" borderId="3" applyNumberFormat="0" applyAlignment="0" applyProtection="0"/>
    <xf numFmtId="0" fontId="62" fillId="50" borderId="3" applyNumberFormat="0" applyAlignment="0" applyProtection="0"/>
    <xf numFmtId="0" fontId="62" fillId="50" borderId="3" applyNumberFormat="0" applyAlignment="0" applyProtection="0"/>
    <xf numFmtId="0" fontId="62" fillId="50" borderId="3" applyNumberFormat="0" applyAlignment="0" applyProtection="0"/>
    <xf numFmtId="0" fontId="62" fillId="50" borderId="3" applyNumberFormat="0" applyAlignment="0" applyProtection="0"/>
    <xf numFmtId="0" fontId="62" fillId="50" borderId="3" applyNumberFormat="0" applyAlignment="0" applyProtection="0"/>
    <xf numFmtId="0" fontId="62" fillId="50" borderId="3" applyNumberFormat="0" applyAlignment="0" applyProtection="0"/>
    <xf numFmtId="0" fontId="62" fillId="50" borderId="3" applyNumberFormat="0" applyAlignment="0" applyProtection="0"/>
    <xf numFmtId="0" fontId="62" fillId="50" borderId="3" applyNumberFormat="0" applyAlignment="0" applyProtection="0"/>
    <xf numFmtId="0" fontId="62" fillId="50" borderId="3" applyNumberFormat="0" applyAlignment="0" applyProtection="0"/>
    <xf numFmtId="0" fontId="62" fillId="50" borderId="3" applyNumberFormat="0" applyAlignment="0" applyProtection="0"/>
    <xf numFmtId="0" fontId="62" fillId="50" borderId="3" applyNumberFormat="0" applyAlignment="0" applyProtection="0"/>
    <xf numFmtId="0" fontId="62" fillId="50" borderId="3" applyNumberFormat="0" applyAlignment="0" applyProtection="0"/>
    <xf numFmtId="0" fontId="62" fillId="50" borderId="3" applyNumberFormat="0" applyAlignment="0" applyProtection="0"/>
    <xf numFmtId="0" fontId="62" fillId="50" borderId="3" applyNumberFormat="0" applyAlignment="0" applyProtection="0"/>
    <xf numFmtId="0" fontId="42" fillId="34" borderId="11"/>
    <xf numFmtId="166" fontId="34" fillId="0" borderId="0" applyFill="0" applyBorder="0" applyAlignment="0"/>
    <xf numFmtId="175" fontId="34" fillId="0" borderId="0" applyFill="0" applyBorder="0" applyAlignment="0"/>
    <xf numFmtId="166" fontId="34" fillId="0" borderId="0" applyFill="0" applyBorder="0" applyAlignment="0"/>
    <xf numFmtId="179" fontId="34" fillId="0" borderId="0" applyFill="0" applyBorder="0" applyAlignment="0"/>
    <xf numFmtId="175" fontId="34" fillId="0" borderId="0" applyFill="0" applyBorder="0" applyAlignment="0"/>
    <xf numFmtId="0" fontId="63" fillId="0" borderId="12" applyNumberFormat="0" applyFill="0" applyAlignment="0" applyProtection="0"/>
    <xf numFmtId="164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0" fontId="43" fillId="0" borderId="13"/>
    <xf numFmtId="0" fontId="64" fillId="50" borderId="0" applyNumberFormat="0" applyBorder="0" applyAlignment="0" applyProtection="0"/>
    <xf numFmtId="165" fontId="44" fillId="0" borderId="0"/>
    <xf numFmtId="0" fontId="45" fillId="0" borderId="0"/>
    <xf numFmtId="0" fontId="21" fillId="49" borderId="14" applyNumberFormat="0" applyFont="0" applyAlignment="0" applyProtection="0"/>
    <xf numFmtId="0" fontId="21" fillId="49" borderId="14" applyNumberFormat="0" applyFont="0" applyAlignment="0" applyProtection="0"/>
    <xf numFmtId="0" fontId="21" fillId="49" borderId="14" applyNumberFormat="0" applyFont="0" applyAlignment="0" applyProtection="0"/>
    <xf numFmtId="0" fontId="21" fillId="49" borderId="14" applyNumberFormat="0" applyFont="0" applyAlignment="0" applyProtection="0"/>
    <xf numFmtId="0" fontId="21" fillId="49" borderId="14" applyNumberFormat="0" applyFont="0" applyAlignment="0" applyProtection="0"/>
    <xf numFmtId="0" fontId="21" fillId="49" borderId="14" applyNumberFormat="0" applyFont="0" applyAlignment="0" applyProtection="0"/>
    <xf numFmtId="0" fontId="21" fillId="49" borderId="14" applyNumberFormat="0" applyFont="0" applyAlignment="0" applyProtection="0"/>
    <xf numFmtId="0" fontId="21" fillId="49" borderId="14" applyNumberFormat="0" applyFont="0" applyAlignment="0" applyProtection="0"/>
    <xf numFmtId="0" fontId="21" fillId="49" borderId="14" applyNumberFormat="0" applyFont="0" applyAlignment="0" applyProtection="0"/>
    <xf numFmtId="0" fontId="21" fillId="49" borderId="14" applyNumberFormat="0" applyFont="0" applyAlignment="0" applyProtection="0"/>
    <xf numFmtId="0" fontId="65" fillId="51" borderId="15" applyNumberFormat="0" applyAlignment="0" applyProtection="0"/>
    <xf numFmtId="0" fontId="65" fillId="51" borderId="15" applyNumberFormat="0" applyAlignment="0" applyProtection="0"/>
    <xf numFmtId="0" fontId="65" fillId="51" borderId="15" applyNumberFormat="0" applyAlignment="0" applyProtection="0"/>
    <xf numFmtId="0" fontId="65" fillId="51" borderId="15" applyNumberFormat="0" applyAlignment="0" applyProtection="0"/>
    <xf numFmtId="0" fontId="65" fillId="51" borderId="15" applyNumberFormat="0" applyAlignment="0" applyProtection="0"/>
    <xf numFmtId="0" fontId="65" fillId="51" borderId="15" applyNumberFormat="0" applyAlignment="0" applyProtection="0"/>
    <xf numFmtId="0" fontId="65" fillId="51" borderId="15" applyNumberFormat="0" applyAlignment="0" applyProtection="0"/>
    <xf numFmtId="0" fontId="65" fillId="51" borderId="15" applyNumberFormat="0" applyAlignment="0" applyProtection="0"/>
    <xf numFmtId="178" fontId="34" fillId="0" borderId="0" applyFont="0" applyFill="0" applyBorder="0" applyAlignment="0" applyProtection="0"/>
    <xf numFmtId="174" fontId="46" fillId="0" borderId="0" applyFont="0" applyFill="0" applyBorder="0" applyAlignment="0" applyProtection="0"/>
    <xf numFmtId="10" fontId="21" fillId="0" borderId="0" applyFont="0" applyFill="0" applyBorder="0" applyAlignment="0" applyProtection="0"/>
    <xf numFmtId="166" fontId="34" fillId="0" borderId="0" applyFill="0" applyBorder="0" applyAlignment="0"/>
    <xf numFmtId="175" fontId="34" fillId="0" borderId="0" applyFill="0" applyBorder="0" applyAlignment="0"/>
    <xf numFmtId="166" fontId="34" fillId="0" borderId="0" applyFill="0" applyBorder="0" applyAlignment="0"/>
    <xf numFmtId="179" fontId="34" fillId="0" borderId="0" applyFill="0" applyBorder="0" applyAlignment="0"/>
    <xf numFmtId="175" fontId="34" fillId="0" borderId="0" applyFill="0" applyBorder="0" applyAlignment="0"/>
    <xf numFmtId="4" fontId="66" fillId="24" borderId="16" applyNumberFormat="0" applyProtection="0">
      <alignment vertical="center"/>
    </xf>
    <xf numFmtId="4" fontId="66" fillId="24" borderId="16" applyNumberFormat="0" applyProtection="0">
      <alignment vertical="center"/>
    </xf>
    <xf numFmtId="4" fontId="66" fillId="24" borderId="16" applyNumberFormat="0" applyProtection="0">
      <alignment vertical="center"/>
    </xf>
    <xf numFmtId="4" fontId="66" fillId="24" borderId="16" applyNumberFormat="0" applyProtection="0">
      <alignment vertical="center"/>
    </xf>
    <xf numFmtId="4" fontId="66" fillId="24" borderId="16" applyNumberFormat="0" applyProtection="0">
      <alignment vertical="center"/>
    </xf>
    <xf numFmtId="4" fontId="66" fillId="24" borderId="16" applyNumberFormat="0" applyProtection="0">
      <alignment vertical="center"/>
    </xf>
    <xf numFmtId="4" fontId="66" fillId="24" borderId="16" applyNumberFormat="0" applyProtection="0">
      <alignment vertical="center"/>
    </xf>
    <xf numFmtId="4" fontId="66" fillId="24" borderId="16" applyNumberFormat="0" applyProtection="0">
      <alignment vertical="center"/>
    </xf>
    <xf numFmtId="4" fontId="66" fillId="24" borderId="16" applyNumberFormat="0" applyProtection="0">
      <alignment vertical="center"/>
    </xf>
    <xf numFmtId="4" fontId="66" fillId="24" borderId="16" applyNumberFormat="0" applyProtection="0">
      <alignment vertical="center"/>
    </xf>
    <xf numFmtId="4" fontId="67" fillId="24" borderId="16" applyNumberFormat="0" applyProtection="0">
      <alignment vertical="center"/>
    </xf>
    <xf numFmtId="4" fontId="67" fillId="24" borderId="16" applyNumberFormat="0" applyProtection="0">
      <alignment vertical="center"/>
    </xf>
    <xf numFmtId="4" fontId="67" fillId="24" borderId="16" applyNumberFormat="0" applyProtection="0">
      <alignment vertical="center"/>
    </xf>
    <xf numFmtId="4" fontId="67" fillId="24" borderId="16" applyNumberFormat="0" applyProtection="0">
      <alignment vertical="center"/>
    </xf>
    <xf numFmtId="4" fontId="67" fillId="24" borderId="16" applyNumberFormat="0" applyProtection="0">
      <alignment vertical="center"/>
    </xf>
    <xf numFmtId="4" fontId="67" fillId="24" borderId="16" applyNumberFormat="0" applyProtection="0">
      <alignment vertical="center"/>
    </xf>
    <xf numFmtId="4" fontId="67" fillId="24" borderId="16" applyNumberFormat="0" applyProtection="0">
      <alignment vertical="center"/>
    </xf>
    <xf numFmtId="4" fontId="67" fillId="24" borderId="16" applyNumberFormat="0" applyProtection="0">
      <alignment vertical="center"/>
    </xf>
    <xf numFmtId="4" fontId="67" fillId="24" borderId="16" applyNumberFormat="0" applyProtection="0">
      <alignment vertical="center"/>
    </xf>
    <xf numFmtId="4" fontId="67" fillId="24" borderId="16" applyNumberFormat="0" applyProtection="0">
      <alignment vertical="center"/>
    </xf>
    <xf numFmtId="4" fontId="66" fillId="24" borderId="16" applyNumberFormat="0" applyProtection="0">
      <alignment horizontal="left" vertical="center" indent="1"/>
    </xf>
    <xf numFmtId="4" fontId="66" fillId="24" borderId="16" applyNumberFormat="0" applyProtection="0">
      <alignment horizontal="left" vertical="center" indent="1"/>
    </xf>
    <xf numFmtId="4" fontId="66" fillId="24" borderId="16" applyNumberFormat="0" applyProtection="0">
      <alignment horizontal="left" vertical="center" indent="1"/>
    </xf>
    <xf numFmtId="4" fontId="66" fillId="24" borderId="16" applyNumberFormat="0" applyProtection="0">
      <alignment horizontal="left" vertical="center" indent="1"/>
    </xf>
    <xf numFmtId="4" fontId="66" fillId="24" borderId="16" applyNumberFormat="0" applyProtection="0">
      <alignment horizontal="left" vertical="center" indent="1"/>
    </xf>
    <xf numFmtId="4" fontId="66" fillId="24" borderId="16" applyNumberFormat="0" applyProtection="0">
      <alignment horizontal="left" vertical="center" indent="1"/>
    </xf>
    <xf numFmtId="4" fontId="66" fillId="24" borderId="16" applyNumberFormat="0" applyProtection="0">
      <alignment horizontal="left" vertical="center" indent="1"/>
    </xf>
    <xf numFmtId="4" fontId="66" fillId="24" borderId="16" applyNumberFormat="0" applyProtection="0">
      <alignment horizontal="left" vertical="center" indent="1"/>
    </xf>
    <xf numFmtId="4" fontId="66" fillId="24" borderId="16" applyNumberFormat="0" applyProtection="0">
      <alignment horizontal="left" vertical="center" indent="1"/>
    </xf>
    <xf numFmtId="4" fontId="66" fillId="24" borderId="16" applyNumberFormat="0" applyProtection="0">
      <alignment horizontal="left" vertical="center" indent="1"/>
    </xf>
    <xf numFmtId="0" fontId="66" fillId="24" borderId="16" applyNumberFormat="0" applyProtection="0">
      <alignment horizontal="left" vertical="top" indent="1"/>
    </xf>
    <xf numFmtId="0" fontId="66" fillId="24" borderId="16" applyNumberFormat="0" applyProtection="0">
      <alignment horizontal="left" vertical="top" indent="1"/>
    </xf>
    <xf numFmtId="0" fontId="66" fillId="24" borderId="16" applyNumberFormat="0" applyProtection="0">
      <alignment horizontal="left" vertical="top" indent="1"/>
    </xf>
    <xf numFmtId="0" fontId="66" fillId="24" borderId="16" applyNumberFormat="0" applyProtection="0">
      <alignment horizontal="left" vertical="top" indent="1"/>
    </xf>
    <xf numFmtId="0" fontId="66" fillId="24" borderId="16" applyNumberFormat="0" applyProtection="0">
      <alignment horizontal="left" vertical="top" indent="1"/>
    </xf>
    <xf numFmtId="0" fontId="66" fillId="24" borderId="16" applyNumberFormat="0" applyProtection="0">
      <alignment horizontal="left" vertical="top" indent="1"/>
    </xf>
    <xf numFmtId="0" fontId="66" fillId="24" borderId="16" applyNumberFormat="0" applyProtection="0">
      <alignment horizontal="left" vertical="top" indent="1"/>
    </xf>
    <xf numFmtId="0" fontId="66" fillId="24" borderId="16" applyNumberFormat="0" applyProtection="0">
      <alignment horizontal="left" vertical="top" indent="1"/>
    </xf>
    <xf numFmtId="0" fontId="66" fillId="24" borderId="16" applyNumberFormat="0" applyProtection="0">
      <alignment horizontal="left" vertical="top" indent="1"/>
    </xf>
    <xf numFmtId="0" fontId="66" fillId="24" borderId="16" applyNumberFormat="0" applyProtection="0">
      <alignment horizontal="left" vertical="top" indent="1"/>
    </xf>
    <xf numFmtId="4" fontId="66" fillId="2" borderId="0" applyNumberFormat="0" applyProtection="0">
      <alignment horizontal="left" vertical="center" indent="1"/>
    </xf>
    <xf numFmtId="4" fontId="39" fillId="7" borderId="16" applyNumberFormat="0" applyProtection="0">
      <alignment horizontal="right" vertical="center"/>
    </xf>
    <xf numFmtId="4" fontId="39" fillId="7" borderId="16" applyNumberFormat="0" applyProtection="0">
      <alignment horizontal="right" vertical="center"/>
    </xf>
    <xf numFmtId="4" fontId="39" fillId="7" borderId="16" applyNumberFormat="0" applyProtection="0">
      <alignment horizontal="right" vertical="center"/>
    </xf>
    <xf numFmtId="4" fontId="39" fillId="7" borderId="16" applyNumberFormat="0" applyProtection="0">
      <alignment horizontal="right" vertical="center"/>
    </xf>
    <xf numFmtId="4" fontId="39" fillId="7" borderId="16" applyNumberFormat="0" applyProtection="0">
      <alignment horizontal="right" vertical="center"/>
    </xf>
    <xf numFmtId="4" fontId="39" fillId="7" borderId="16" applyNumberFormat="0" applyProtection="0">
      <alignment horizontal="right" vertical="center"/>
    </xf>
    <xf numFmtId="4" fontId="39" fillId="7" borderId="16" applyNumberFormat="0" applyProtection="0">
      <alignment horizontal="right" vertical="center"/>
    </xf>
    <xf numFmtId="4" fontId="39" fillId="7" borderId="16" applyNumberFormat="0" applyProtection="0">
      <alignment horizontal="right" vertical="center"/>
    </xf>
    <xf numFmtId="4" fontId="39" fillId="7" borderId="16" applyNumberFormat="0" applyProtection="0">
      <alignment horizontal="right" vertical="center"/>
    </xf>
    <xf numFmtId="4" fontId="39" fillId="7" borderId="16" applyNumberFormat="0" applyProtection="0">
      <alignment horizontal="right" vertical="center"/>
    </xf>
    <xf numFmtId="4" fontId="39" fillId="3" borderId="16" applyNumberFormat="0" applyProtection="0">
      <alignment horizontal="right" vertical="center"/>
    </xf>
    <xf numFmtId="4" fontId="39" fillId="3" borderId="16" applyNumberFormat="0" applyProtection="0">
      <alignment horizontal="right" vertical="center"/>
    </xf>
    <xf numFmtId="4" fontId="39" fillId="3" borderId="16" applyNumberFormat="0" applyProtection="0">
      <alignment horizontal="right" vertical="center"/>
    </xf>
    <xf numFmtId="4" fontId="39" fillId="3" borderId="16" applyNumberFormat="0" applyProtection="0">
      <alignment horizontal="right" vertical="center"/>
    </xf>
    <xf numFmtId="4" fontId="39" fillId="3" borderId="16" applyNumberFormat="0" applyProtection="0">
      <alignment horizontal="right" vertical="center"/>
    </xf>
    <xf numFmtId="4" fontId="39" fillId="3" borderId="16" applyNumberFormat="0" applyProtection="0">
      <alignment horizontal="right" vertical="center"/>
    </xf>
    <xf numFmtId="4" fontId="39" fillId="3" borderId="16" applyNumberFormat="0" applyProtection="0">
      <alignment horizontal="right" vertical="center"/>
    </xf>
    <xf numFmtId="4" fontId="39" fillId="3" borderId="16" applyNumberFormat="0" applyProtection="0">
      <alignment horizontal="right" vertical="center"/>
    </xf>
    <xf numFmtId="4" fontId="39" fillId="3" borderId="16" applyNumberFormat="0" applyProtection="0">
      <alignment horizontal="right" vertical="center"/>
    </xf>
    <xf numFmtId="4" fontId="39" fillId="3" borderId="16" applyNumberFormat="0" applyProtection="0">
      <alignment horizontal="right" vertical="center"/>
    </xf>
    <xf numFmtId="4" fontId="39" fillId="57" borderId="16" applyNumberFormat="0" applyProtection="0">
      <alignment horizontal="right" vertical="center"/>
    </xf>
    <xf numFmtId="4" fontId="39" fillId="57" borderId="16" applyNumberFormat="0" applyProtection="0">
      <alignment horizontal="right" vertical="center"/>
    </xf>
    <xf numFmtId="4" fontId="39" fillId="57" borderId="16" applyNumberFormat="0" applyProtection="0">
      <alignment horizontal="right" vertical="center"/>
    </xf>
    <xf numFmtId="4" fontId="39" fillId="57" borderId="16" applyNumberFormat="0" applyProtection="0">
      <alignment horizontal="right" vertical="center"/>
    </xf>
    <xf numFmtId="4" fontId="39" fillId="57" borderId="16" applyNumberFormat="0" applyProtection="0">
      <alignment horizontal="right" vertical="center"/>
    </xf>
    <xf numFmtId="4" fontId="39" fillId="57" borderId="16" applyNumberFormat="0" applyProtection="0">
      <alignment horizontal="right" vertical="center"/>
    </xf>
    <xf numFmtId="4" fontId="39" fillId="57" borderId="16" applyNumberFormat="0" applyProtection="0">
      <alignment horizontal="right" vertical="center"/>
    </xf>
    <xf numFmtId="4" fontId="39" fillId="57" borderId="16" applyNumberFormat="0" applyProtection="0">
      <alignment horizontal="right" vertical="center"/>
    </xf>
    <xf numFmtId="4" fontId="39" fillId="57" borderId="16" applyNumberFormat="0" applyProtection="0">
      <alignment horizontal="right" vertical="center"/>
    </xf>
    <xf numFmtId="4" fontId="39" fillId="57" borderId="16" applyNumberFormat="0" applyProtection="0">
      <alignment horizontal="right" vertical="center"/>
    </xf>
    <xf numFmtId="4" fontId="39" fillId="26" borderId="16" applyNumberFormat="0" applyProtection="0">
      <alignment horizontal="right" vertical="center"/>
    </xf>
    <xf numFmtId="4" fontId="39" fillId="26" borderId="16" applyNumberFormat="0" applyProtection="0">
      <alignment horizontal="right" vertical="center"/>
    </xf>
    <xf numFmtId="4" fontId="39" fillId="26" borderId="16" applyNumberFormat="0" applyProtection="0">
      <alignment horizontal="right" vertical="center"/>
    </xf>
    <xf numFmtId="4" fontId="39" fillId="26" borderId="16" applyNumberFormat="0" applyProtection="0">
      <alignment horizontal="right" vertical="center"/>
    </xf>
    <xf numFmtId="4" fontId="39" fillId="26" borderId="16" applyNumberFormat="0" applyProtection="0">
      <alignment horizontal="right" vertical="center"/>
    </xf>
    <xf numFmtId="4" fontId="39" fillId="26" borderId="16" applyNumberFormat="0" applyProtection="0">
      <alignment horizontal="right" vertical="center"/>
    </xf>
    <xf numFmtId="4" fontId="39" fillId="26" borderId="16" applyNumberFormat="0" applyProtection="0">
      <alignment horizontal="right" vertical="center"/>
    </xf>
    <xf numFmtId="4" fontId="39" fillId="26" borderId="16" applyNumberFormat="0" applyProtection="0">
      <alignment horizontal="right" vertical="center"/>
    </xf>
    <xf numFmtId="4" fontId="39" fillId="26" borderId="16" applyNumberFormat="0" applyProtection="0">
      <alignment horizontal="right" vertical="center"/>
    </xf>
    <xf numFmtId="4" fontId="39" fillId="26" borderId="16" applyNumberFormat="0" applyProtection="0">
      <alignment horizontal="right" vertical="center"/>
    </xf>
    <xf numFmtId="4" fontId="39" fillId="33" borderId="16" applyNumberFormat="0" applyProtection="0">
      <alignment horizontal="right" vertical="center"/>
    </xf>
    <xf numFmtId="4" fontId="39" fillId="33" borderId="16" applyNumberFormat="0" applyProtection="0">
      <alignment horizontal="right" vertical="center"/>
    </xf>
    <xf numFmtId="4" fontId="39" fillId="33" borderId="16" applyNumberFormat="0" applyProtection="0">
      <alignment horizontal="right" vertical="center"/>
    </xf>
    <xf numFmtId="4" fontId="39" fillId="33" borderId="16" applyNumberFormat="0" applyProtection="0">
      <alignment horizontal="right" vertical="center"/>
    </xf>
    <xf numFmtId="4" fontId="39" fillId="33" borderId="16" applyNumberFormat="0" applyProtection="0">
      <alignment horizontal="right" vertical="center"/>
    </xf>
    <xf numFmtId="4" fontId="39" fillId="33" borderId="16" applyNumberFormat="0" applyProtection="0">
      <alignment horizontal="right" vertical="center"/>
    </xf>
    <xf numFmtId="4" fontId="39" fillId="33" borderId="16" applyNumberFormat="0" applyProtection="0">
      <alignment horizontal="right" vertical="center"/>
    </xf>
    <xf numFmtId="4" fontId="39" fillId="33" borderId="16" applyNumberFormat="0" applyProtection="0">
      <alignment horizontal="right" vertical="center"/>
    </xf>
    <xf numFmtId="4" fontId="39" fillId="33" borderId="16" applyNumberFormat="0" applyProtection="0">
      <alignment horizontal="right" vertical="center"/>
    </xf>
    <xf numFmtId="4" fontId="39" fillId="33" borderId="16" applyNumberFormat="0" applyProtection="0">
      <alignment horizontal="right" vertical="center"/>
    </xf>
    <xf numFmtId="4" fontId="39" fillId="58" borderId="16" applyNumberFormat="0" applyProtection="0">
      <alignment horizontal="right" vertical="center"/>
    </xf>
    <xf numFmtId="4" fontId="39" fillId="58" borderId="16" applyNumberFormat="0" applyProtection="0">
      <alignment horizontal="right" vertical="center"/>
    </xf>
    <xf numFmtId="4" fontId="39" fillId="58" borderId="16" applyNumberFormat="0" applyProtection="0">
      <alignment horizontal="right" vertical="center"/>
    </xf>
    <xf numFmtId="4" fontId="39" fillId="58" borderId="16" applyNumberFormat="0" applyProtection="0">
      <alignment horizontal="right" vertical="center"/>
    </xf>
    <xf numFmtId="4" fontId="39" fillId="58" borderId="16" applyNumberFormat="0" applyProtection="0">
      <alignment horizontal="right" vertical="center"/>
    </xf>
    <xf numFmtId="4" fontId="39" fillId="58" borderId="16" applyNumberFormat="0" applyProtection="0">
      <alignment horizontal="right" vertical="center"/>
    </xf>
    <xf numFmtId="4" fontId="39" fillId="58" borderId="16" applyNumberFormat="0" applyProtection="0">
      <alignment horizontal="right" vertical="center"/>
    </xf>
    <xf numFmtId="4" fontId="39" fillId="58" borderId="16" applyNumberFormat="0" applyProtection="0">
      <alignment horizontal="right" vertical="center"/>
    </xf>
    <xf numFmtId="4" fontId="39" fillId="58" borderId="16" applyNumberFormat="0" applyProtection="0">
      <alignment horizontal="right" vertical="center"/>
    </xf>
    <xf numFmtId="4" fontId="39" fillId="58" borderId="16" applyNumberFormat="0" applyProtection="0">
      <alignment horizontal="right" vertical="center"/>
    </xf>
    <xf numFmtId="4" fontId="39" fillId="18" borderId="16" applyNumberFormat="0" applyProtection="0">
      <alignment horizontal="right" vertical="center"/>
    </xf>
    <xf numFmtId="4" fontId="39" fillId="18" borderId="16" applyNumberFormat="0" applyProtection="0">
      <alignment horizontal="right" vertical="center"/>
    </xf>
    <xf numFmtId="4" fontId="39" fillId="18" borderId="16" applyNumberFormat="0" applyProtection="0">
      <alignment horizontal="right" vertical="center"/>
    </xf>
    <xf numFmtId="4" fontId="39" fillId="18" borderId="16" applyNumberFormat="0" applyProtection="0">
      <alignment horizontal="right" vertical="center"/>
    </xf>
    <xf numFmtId="4" fontId="39" fillId="18" borderId="16" applyNumberFormat="0" applyProtection="0">
      <alignment horizontal="right" vertical="center"/>
    </xf>
    <xf numFmtId="4" fontId="39" fillId="18" borderId="16" applyNumberFormat="0" applyProtection="0">
      <alignment horizontal="right" vertical="center"/>
    </xf>
    <xf numFmtId="4" fontId="39" fillId="18" borderId="16" applyNumberFormat="0" applyProtection="0">
      <alignment horizontal="right" vertical="center"/>
    </xf>
    <xf numFmtId="4" fontId="39" fillId="18" borderId="16" applyNumberFormat="0" applyProtection="0">
      <alignment horizontal="right" vertical="center"/>
    </xf>
    <xf numFmtId="4" fontId="39" fillId="18" borderId="16" applyNumberFormat="0" applyProtection="0">
      <alignment horizontal="right" vertical="center"/>
    </xf>
    <xf numFmtId="4" fontId="39" fillId="18" borderId="16" applyNumberFormat="0" applyProtection="0">
      <alignment horizontal="right" vertical="center"/>
    </xf>
    <xf numFmtId="4" fontId="39" fillId="59" borderId="16" applyNumberFormat="0" applyProtection="0">
      <alignment horizontal="right" vertical="center"/>
    </xf>
    <xf numFmtId="4" fontId="39" fillId="59" borderId="16" applyNumberFormat="0" applyProtection="0">
      <alignment horizontal="right" vertical="center"/>
    </xf>
    <xf numFmtId="4" fontId="39" fillId="59" borderId="16" applyNumberFormat="0" applyProtection="0">
      <alignment horizontal="right" vertical="center"/>
    </xf>
    <xf numFmtId="4" fontId="39" fillId="59" borderId="16" applyNumberFormat="0" applyProtection="0">
      <alignment horizontal="right" vertical="center"/>
    </xf>
    <xf numFmtId="4" fontId="39" fillId="59" borderId="16" applyNumberFormat="0" applyProtection="0">
      <alignment horizontal="right" vertical="center"/>
    </xf>
    <xf numFmtId="4" fontId="39" fillId="59" borderId="16" applyNumberFormat="0" applyProtection="0">
      <alignment horizontal="right" vertical="center"/>
    </xf>
    <xf numFmtId="4" fontId="39" fillId="59" borderId="16" applyNumberFormat="0" applyProtection="0">
      <alignment horizontal="right" vertical="center"/>
    </xf>
    <xf numFmtId="4" fontId="39" fillId="59" borderId="16" applyNumberFormat="0" applyProtection="0">
      <alignment horizontal="right" vertical="center"/>
    </xf>
    <xf numFmtId="4" fontId="39" fillId="59" borderId="16" applyNumberFormat="0" applyProtection="0">
      <alignment horizontal="right" vertical="center"/>
    </xf>
    <xf numFmtId="4" fontId="39" fillId="59" borderId="16" applyNumberFormat="0" applyProtection="0">
      <alignment horizontal="right" vertical="center"/>
    </xf>
    <xf numFmtId="4" fontId="39" fillId="22" borderId="16" applyNumberFormat="0" applyProtection="0">
      <alignment horizontal="right" vertical="center"/>
    </xf>
    <xf numFmtId="4" fontId="39" fillId="22" borderId="16" applyNumberFormat="0" applyProtection="0">
      <alignment horizontal="right" vertical="center"/>
    </xf>
    <xf numFmtId="4" fontId="39" fillId="22" borderId="16" applyNumberFormat="0" applyProtection="0">
      <alignment horizontal="right" vertical="center"/>
    </xf>
    <xf numFmtId="4" fontId="39" fillId="22" borderId="16" applyNumberFormat="0" applyProtection="0">
      <alignment horizontal="right" vertical="center"/>
    </xf>
    <xf numFmtId="4" fontId="39" fillId="22" borderId="16" applyNumberFormat="0" applyProtection="0">
      <alignment horizontal="right" vertical="center"/>
    </xf>
    <xf numFmtId="4" fontId="39" fillId="22" borderId="16" applyNumberFormat="0" applyProtection="0">
      <alignment horizontal="right" vertical="center"/>
    </xf>
    <xf numFmtId="4" fontId="39" fillId="22" borderId="16" applyNumberFormat="0" applyProtection="0">
      <alignment horizontal="right" vertical="center"/>
    </xf>
    <xf numFmtId="4" fontId="39" fillId="22" borderId="16" applyNumberFormat="0" applyProtection="0">
      <alignment horizontal="right" vertical="center"/>
    </xf>
    <xf numFmtId="4" fontId="39" fillId="22" borderId="16" applyNumberFormat="0" applyProtection="0">
      <alignment horizontal="right" vertical="center"/>
    </xf>
    <xf numFmtId="4" fontId="39" fillId="22" borderId="16" applyNumberFormat="0" applyProtection="0">
      <alignment horizontal="right" vertical="center"/>
    </xf>
    <xf numFmtId="4" fontId="66" fillId="60" borderId="17" applyNumberFormat="0" applyProtection="0">
      <alignment horizontal="left" vertical="center" indent="1"/>
    </xf>
    <xf numFmtId="4" fontId="39" fillId="61" borderId="0" applyNumberFormat="0" applyProtection="0">
      <alignment horizontal="left" vertical="center" indent="1"/>
    </xf>
    <xf numFmtId="4" fontId="30" fillId="17" borderId="0" applyNumberFormat="0" applyProtection="0">
      <alignment horizontal="left" vertical="center" indent="1"/>
    </xf>
    <xf numFmtId="4" fontId="39" fillId="2" borderId="16" applyNumberFormat="0" applyProtection="0">
      <alignment horizontal="right" vertical="center"/>
    </xf>
    <xf numFmtId="4" fontId="39" fillId="2" borderId="16" applyNumberFormat="0" applyProtection="0">
      <alignment horizontal="right" vertical="center"/>
    </xf>
    <xf numFmtId="4" fontId="39" fillId="2" borderId="16" applyNumberFormat="0" applyProtection="0">
      <alignment horizontal="right" vertical="center"/>
    </xf>
    <xf numFmtId="4" fontId="39" fillId="2" borderId="16" applyNumberFormat="0" applyProtection="0">
      <alignment horizontal="right" vertical="center"/>
    </xf>
    <xf numFmtId="4" fontId="39" fillId="2" borderId="16" applyNumberFormat="0" applyProtection="0">
      <alignment horizontal="right" vertical="center"/>
    </xf>
    <xf numFmtId="4" fontId="39" fillId="2" borderId="16" applyNumberFormat="0" applyProtection="0">
      <alignment horizontal="right" vertical="center"/>
    </xf>
    <xf numFmtId="4" fontId="39" fillId="2" borderId="16" applyNumberFormat="0" applyProtection="0">
      <alignment horizontal="right" vertical="center"/>
    </xf>
    <xf numFmtId="4" fontId="39" fillId="2" borderId="16" applyNumberFormat="0" applyProtection="0">
      <alignment horizontal="right" vertical="center"/>
    </xf>
    <xf numFmtId="4" fontId="39" fillId="2" borderId="16" applyNumberFormat="0" applyProtection="0">
      <alignment horizontal="right" vertical="center"/>
    </xf>
    <xf numFmtId="4" fontId="39" fillId="2" borderId="16" applyNumberFormat="0" applyProtection="0">
      <alignment horizontal="right" vertical="center"/>
    </xf>
    <xf numFmtId="4" fontId="29" fillId="61" borderId="0" applyNumberFormat="0" applyProtection="0">
      <alignment horizontal="left" vertical="center" indent="1"/>
    </xf>
    <xf numFmtId="4" fontId="29" fillId="2" borderId="0" applyNumberFormat="0" applyProtection="0">
      <alignment horizontal="left" vertical="center" indent="1"/>
    </xf>
    <xf numFmtId="0" fontId="21" fillId="17" borderId="16" applyNumberFormat="0" applyProtection="0">
      <alignment horizontal="left" vertical="center" indent="1"/>
    </xf>
    <xf numFmtId="0" fontId="21" fillId="17" borderId="16" applyNumberFormat="0" applyProtection="0">
      <alignment horizontal="left" vertical="center" indent="1"/>
    </xf>
    <xf numFmtId="0" fontId="21" fillId="17" borderId="16" applyNumberFormat="0" applyProtection="0">
      <alignment horizontal="left" vertical="center" indent="1"/>
    </xf>
    <xf numFmtId="0" fontId="21" fillId="17" borderId="16" applyNumberFormat="0" applyProtection="0">
      <alignment horizontal="left" vertical="center" indent="1"/>
    </xf>
    <xf numFmtId="0" fontId="21" fillId="17" borderId="16" applyNumberFormat="0" applyProtection="0">
      <alignment horizontal="left" vertical="center" indent="1"/>
    </xf>
    <xf numFmtId="0" fontId="21" fillId="17" borderId="16" applyNumberFormat="0" applyProtection="0">
      <alignment horizontal="left" vertical="center" indent="1"/>
    </xf>
    <xf numFmtId="0" fontId="21" fillId="17" borderId="16" applyNumberFormat="0" applyProtection="0">
      <alignment horizontal="left" vertical="center" indent="1"/>
    </xf>
    <xf numFmtId="0" fontId="21" fillId="17" borderId="16" applyNumberFormat="0" applyProtection="0">
      <alignment horizontal="left" vertical="center" indent="1"/>
    </xf>
    <xf numFmtId="0" fontId="21" fillId="17" borderId="16" applyNumberFormat="0" applyProtection="0">
      <alignment horizontal="left" vertical="center" indent="1"/>
    </xf>
    <xf numFmtId="0" fontId="21" fillId="17" borderId="16" applyNumberFormat="0" applyProtection="0">
      <alignment horizontal="left" vertical="center" indent="1"/>
    </xf>
    <xf numFmtId="0" fontId="21" fillId="17" borderId="16" applyNumberFormat="0" applyProtection="0">
      <alignment horizontal="left" vertical="top" indent="1"/>
    </xf>
    <xf numFmtId="0" fontId="21" fillId="17" borderId="16" applyNumberFormat="0" applyProtection="0">
      <alignment horizontal="left" vertical="top" indent="1"/>
    </xf>
    <xf numFmtId="0" fontId="21" fillId="17" borderId="16" applyNumberFormat="0" applyProtection="0">
      <alignment horizontal="left" vertical="top" indent="1"/>
    </xf>
    <xf numFmtId="0" fontId="21" fillId="17" borderId="16" applyNumberFormat="0" applyProtection="0">
      <alignment horizontal="left" vertical="top" indent="1"/>
    </xf>
    <xf numFmtId="0" fontId="21" fillId="17" borderId="16" applyNumberFormat="0" applyProtection="0">
      <alignment horizontal="left" vertical="top" indent="1"/>
    </xf>
    <xf numFmtId="0" fontId="21" fillId="17" borderId="16" applyNumberFormat="0" applyProtection="0">
      <alignment horizontal="left" vertical="top" indent="1"/>
    </xf>
    <xf numFmtId="0" fontId="21" fillId="17" borderId="16" applyNumberFormat="0" applyProtection="0">
      <alignment horizontal="left" vertical="top" indent="1"/>
    </xf>
    <xf numFmtId="0" fontId="21" fillId="17" borderId="16" applyNumberFormat="0" applyProtection="0">
      <alignment horizontal="left" vertical="top" indent="1"/>
    </xf>
    <xf numFmtId="0" fontId="21" fillId="17" borderId="16" applyNumberFormat="0" applyProtection="0">
      <alignment horizontal="left" vertical="top" indent="1"/>
    </xf>
    <xf numFmtId="0" fontId="21" fillId="17" borderId="16" applyNumberFormat="0" applyProtection="0">
      <alignment horizontal="left" vertical="top" indent="1"/>
    </xf>
    <xf numFmtId="0" fontId="21" fillId="2" borderId="16" applyNumberFormat="0" applyProtection="0">
      <alignment horizontal="left" vertical="center" indent="1"/>
    </xf>
    <xf numFmtId="0" fontId="21" fillId="2" borderId="16" applyNumberFormat="0" applyProtection="0">
      <alignment horizontal="left" vertical="center" indent="1"/>
    </xf>
    <xf numFmtId="0" fontId="21" fillId="2" borderId="16" applyNumberFormat="0" applyProtection="0">
      <alignment horizontal="left" vertical="center" indent="1"/>
    </xf>
    <xf numFmtId="0" fontId="21" fillId="2" borderId="16" applyNumberFormat="0" applyProtection="0">
      <alignment horizontal="left" vertical="center" indent="1"/>
    </xf>
    <xf numFmtId="0" fontId="21" fillId="2" borderId="16" applyNumberFormat="0" applyProtection="0">
      <alignment horizontal="left" vertical="center" indent="1"/>
    </xf>
    <xf numFmtId="0" fontId="21" fillId="2" borderId="16" applyNumberFormat="0" applyProtection="0">
      <alignment horizontal="left" vertical="center" indent="1"/>
    </xf>
    <xf numFmtId="0" fontId="21" fillId="2" borderId="16" applyNumberFormat="0" applyProtection="0">
      <alignment horizontal="left" vertical="center" indent="1"/>
    </xf>
    <xf numFmtId="0" fontId="21" fillId="2" borderId="16" applyNumberFormat="0" applyProtection="0">
      <alignment horizontal="left" vertical="center" indent="1"/>
    </xf>
    <xf numFmtId="0" fontId="21" fillId="2" borderId="16" applyNumberFormat="0" applyProtection="0">
      <alignment horizontal="left" vertical="center" indent="1"/>
    </xf>
    <xf numFmtId="0" fontId="21" fillId="2" borderId="16" applyNumberFormat="0" applyProtection="0">
      <alignment horizontal="left" vertical="center" indent="1"/>
    </xf>
    <xf numFmtId="0" fontId="21" fillId="2" borderId="16" applyNumberFormat="0" applyProtection="0">
      <alignment horizontal="left" vertical="top" indent="1"/>
    </xf>
    <xf numFmtId="0" fontId="21" fillId="2" borderId="16" applyNumberFormat="0" applyProtection="0">
      <alignment horizontal="left" vertical="top" indent="1"/>
    </xf>
    <xf numFmtId="0" fontId="21" fillId="2" borderId="16" applyNumberFormat="0" applyProtection="0">
      <alignment horizontal="left" vertical="top" indent="1"/>
    </xf>
    <xf numFmtId="0" fontId="21" fillId="2" borderId="16" applyNumberFormat="0" applyProtection="0">
      <alignment horizontal="left" vertical="top" indent="1"/>
    </xf>
    <xf numFmtId="0" fontId="21" fillId="2" borderId="16" applyNumberFormat="0" applyProtection="0">
      <alignment horizontal="left" vertical="top" indent="1"/>
    </xf>
    <xf numFmtId="0" fontId="21" fillId="2" borderId="16" applyNumberFormat="0" applyProtection="0">
      <alignment horizontal="left" vertical="top" indent="1"/>
    </xf>
    <xf numFmtId="0" fontId="21" fillId="2" borderId="16" applyNumberFormat="0" applyProtection="0">
      <alignment horizontal="left" vertical="top" indent="1"/>
    </xf>
    <xf numFmtId="0" fontId="21" fillId="2" borderId="16" applyNumberFormat="0" applyProtection="0">
      <alignment horizontal="left" vertical="top" indent="1"/>
    </xf>
    <xf numFmtId="0" fontId="21" fillId="2" borderId="16" applyNumberFormat="0" applyProtection="0">
      <alignment horizontal="left" vertical="top" indent="1"/>
    </xf>
    <xf numFmtId="0" fontId="21" fillId="2" borderId="16" applyNumberFormat="0" applyProtection="0">
      <alignment horizontal="left" vertical="top" indent="1"/>
    </xf>
    <xf numFmtId="0" fontId="21" fillId="6" borderId="16" applyNumberFormat="0" applyProtection="0">
      <alignment horizontal="left" vertical="center" indent="1"/>
    </xf>
    <xf numFmtId="0" fontId="21" fillId="6" borderId="16" applyNumberFormat="0" applyProtection="0">
      <alignment horizontal="left" vertical="center" indent="1"/>
    </xf>
    <xf numFmtId="0" fontId="21" fillId="6" borderId="16" applyNumberFormat="0" applyProtection="0">
      <alignment horizontal="left" vertical="center" indent="1"/>
    </xf>
    <xf numFmtId="0" fontId="21" fillId="6" borderId="16" applyNumberFormat="0" applyProtection="0">
      <alignment horizontal="left" vertical="center" indent="1"/>
    </xf>
    <xf numFmtId="0" fontId="21" fillId="6" borderId="16" applyNumberFormat="0" applyProtection="0">
      <alignment horizontal="left" vertical="center" indent="1"/>
    </xf>
    <xf numFmtId="0" fontId="21" fillId="6" borderId="16" applyNumberFormat="0" applyProtection="0">
      <alignment horizontal="left" vertical="center" indent="1"/>
    </xf>
    <xf numFmtId="0" fontId="21" fillId="6" borderId="16" applyNumberFormat="0" applyProtection="0">
      <alignment horizontal="left" vertical="center" indent="1"/>
    </xf>
    <xf numFmtId="0" fontId="21" fillId="6" borderId="16" applyNumberFormat="0" applyProtection="0">
      <alignment horizontal="left" vertical="center" indent="1"/>
    </xf>
    <xf numFmtId="0" fontId="21" fillId="6" borderId="16" applyNumberFormat="0" applyProtection="0">
      <alignment horizontal="left" vertical="center" indent="1"/>
    </xf>
    <xf numFmtId="0" fontId="21" fillId="6" borderId="16" applyNumberFormat="0" applyProtection="0">
      <alignment horizontal="left" vertical="center" indent="1"/>
    </xf>
    <xf numFmtId="0" fontId="21" fillId="6" borderId="16" applyNumberFormat="0" applyProtection="0">
      <alignment horizontal="left" vertical="top" indent="1"/>
    </xf>
    <xf numFmtId="0" fontId="21" fillId="6" borderId="16" applyNumberFormat="0" applyProtection="0">
      <alignment horizontal="left" vertical="top" indent="1"/>
    </xf>
    <xf numFmtId="0" fontId="21" fillId="6" borderId="16" applyNumberFormat="0" applyProtection="0">
      <alignment horizontal="left" vertical="top" indent="1"/>
    </xf>
    <xf numFmtId="0" fontId="21" fillId="6" borderId="16" applyNumberFormat="0" applyProtection="0">
      <alignment horizontal="left" vertical="top" indent="1"/>
    </xf>
    <xf numFmtId="0" fontId="21" fillId="6" borderId="16" applyNumberFormat="0" applyProtection="0">
      <alignment horizontal="left" vertical="top" indent="1"/>
    </xf>
    <xf numFmtId="0" fontId="21" fillId="6" borderId="16" applyNumberFormat="0" applyProtection="0">
      <alignment horizontal="left" vertical="top" indent="1"/>
    </xf>
    <xf numFmtId="0" fontId="21" fillId="6" borderId="16" applyNumberFormat="0" applyProtection="0">
      <alignment horizontal="left" vertical="top" indent="1"/>
    </xf>
    <xf numFmtId="0" fontId="21" fillId="6" borderId="16" applyNumberFormat="0" applyProtection="0">
      <alignment horizontal="left" vertical="top" indent="1"/>
    </xf>
    <xf numFmtId="0" fontId="21" fillId="6" borderId="16" applyNumberFormat="0" applyProtection="0">
      <alignment horizontal="left" vertical="top" indent="1"/>
    </xf>
    <xf numFmtId="0" fontId="21" fillId="6" borderId="16" applyNumberFormat="0" applyProtection="0">
      <alignment horizontal="left" vertical="top" indent="1"/>
    </xf>
    <xf numFmtId="0" fontId="21" fillId="61" borderId="16" applyNumberFormat="0" applyProtection="0">
      <alignment horizontal="left" vertical="center" indent="1"/>
    </xf>
    <xf numFmtId="0" fontId="21" fillId="61" borderId="16" applyNumberFormat="0" applyProtection="0">
      <alignment horizontal="left" vertical="center" indent="1"/>
    </xf>
    <xf numFmtId="0" fontId="21" fillId="61" borderId="16" applyNumberFormat="0" applyProtection="0">
      <alignment horizontal="left" vertical="center" indent="1"/>
    </xf>
    <xf numFmtId="0" fontId="21" fillId="61" borderId="16" applyNumberFormat="0" applyProtection="0">
      <alignment horizontal="left" vertical="center" indent="1"/>
    </xf>
    <xf numFmtId="0" fontId="21" fillId="61" borderId="16" applyNumberFormat="0" applyProtection="0">
      <alignment horizontal="left" vertical="center" indent="1"/>
    </xf>
    <xf numFmtId="0" fontId="21" fillId="61" borderId="16" applyNumberFormat="0" applyProtection="0">
      <alignment horizontal="left" vertical="center" indent="1"/>
    </xf>
    <xf numFmtId="0" fontId="21" fillId="61" borderId="16" applyNumberFormat="0" applyProtection="0">
      <alignment horizontal="left" vertical="center" indent="1"/>
    </xf>
    <xf numFmtId="0" fontId="21" fillId="61" borderId="16" applyNumberFormat="0" applyProtection="0">
      <alignment horizontal="left" vertical="center" indent="1"/>
    </xf>
    <xf numFmtId="0" fontId="21" fillId="61" borderId="16" applyNumberFormat="0" applyProtection="0">
      <alignment horizontal="left" vertical="center" indent="1"/>
    </xf>
    <xf numFmtId="0" fontId="21" fillId="61" borderId="16" applyNumberFormat="0" applyProtection="0">
      <alignment horizontal="left" vertical="center" indent="1"/>
    </xf>
    <xf numFmtId="0" fontId="21" fillId="61" borderId="16" applyNumberFormat="0" applyProtection="0">
      <alignment horizontal="left" vertical="top" indent="1"/>
    </xf>
    <xf numFmtId="0" fontId="21" fillId="61" borderId="16" applyNumberFormat="0" applyProtection="0">
      <alignment horizontal="left" vertical="top" indent="1"/>
    </xf>
    <xf numFmtId="0" fontId="21" fillId="61" borderId="16" applyNumberFormat="0" applyProtection="0">
      <alignment horizontal="left" vertical="top" indent="1"/>
    </xf>
    <xf numFmtId="0" fontId="21" fillId="61" borderId="16" applyNumberFormat="0" applyProtection="0">
      <alignment horizontal="left" vertical="top" indent="1"/>
    </xf>
    <xf numFmtId="0" fontId="21" fillId="61" borderId="16" applyNumberFormat="0" applyProtection="0">
      <alignment horizontal="left" vertical="top" indent="1"/>
    </xf>
    <xf numFmtId="0" fontId="21" fillId="61" borderId="16" applyNumberFormat="0" applyProtection="0">
      <alignment horizontal="left" vertical="top" indent="1"/>
    </xf>
    <xf numFmtId="0" fontId="21" fillId="61" borderId="16" applyNumberFormat="0" applyProtection="0">
      <alignment horizontal="left" vertical="top" indent="1"/>
    </xf>
    <xf numFmtId="0" fontId="21" fillId="61" borderId="16" applyNumberFormat="0" applyProtection="0">
      <alignment horizontal="left" vertical="top" indent="1"/>
    </xf>
    <xf numFmtId="0" fontId="21" fillId="61" borderId="16" applyNumberFormat="0" applyProtection="0">
      <alignment horizontal="left" vertical="top" indent="1"/>
    </xf>
    <xf numFmtId="0" fontId="21" fillId="61" borderId="16" applyNumberFormat="0" applyProtection="0">
      <alignment horizontal="left" vertical="top" indent="1"/>
    </xf>
    <xf numFmtId="0" fontId="21" fillId="5" borderId="10" applyNumberFormat="0">
      <protection locked="0"/>
    </xf>
    <xf numFmtId="0" fontId="21" fillId="5" borderId="10" applyNumberFormat="0">
      <protection locked="0"/>
    </xf>
    <xf numFmtId="0" fontId="21" fillId="5" borderId="10" applyNumberFormat="0">
      <protection locked="0"/>
    </xf>
    <xf numFmtId="0" fontId="21" fillId="5" borderId="10" applyNumberFormat="0">
      <protection locked="0"/>
    </xf>
    <xf numFmtId="0" fontId="21" fillId="5" borderId="10" applyNumberFormat="0">
      <protection locked="0"/>
    </xf>
    <xf numFmtId="0" fontId="21" fillId="5" borderId="10" applyNumberFormat="0">
      <protection locked="0"/>
    </xf>
    <xf numFmtId="0" fontId="21" fillId="5" borderId="10" applyNumberFormat="0">
      <protection locked="0"/>
    </xf>
    <xf numFmtId="0" fontId="21" fillId="5" borderId="10" applyNumberFormat="0">
      <protection locked="0"/>
    </xf>
    <xf numFmtId="0" fontId="21" fillId="5" borderId="10" applyNumberFormat="0">
      <protection locked="0"/>
    </xf>
    <xf numFmtId="0" fontId="21" fillId="5" borderId="10" applyNumberFormat="0">
      <protection locked="0"/>
    </xf>
    <xf numFmtId="4" fontId="39" fillId="4" borderId="16" applyNumberFormat="0" applyProtection="0">
      <alignment vertical="center"/>
    </xf>
    <xf numFmtId="4" fontId="39" fillId="4" borderId="16" applyNumberFormat="0" applyProtection="0">
      <alignment vertical="center"/>
    </xf>
    <xf numFmtId="4" fontId="39" fillId="4" borderId="16" applyNumberFormat="0" applyProtection="0">
      <alignment vertical="center"/>
    </xf>
    <xf numFmtId="4" fontId="39" fillId="4" borderId="16" applyNumberFormat="0" applyProtection="0">
      <alignment vertical="center"/>
    </xf>
    <xf numFmtId="4" fontId="39" fillId="4" borderId="16" applyNumberFormat="0" applyProtection="0">
      <alignment vertical="center"/>
    </xf>
    <xf numFmtId="4" fontId="39" fillId="4" borderId="16" applyNumberFormat="0" applyProtection="0">
      <alignment vertical="center"/>
    </xf>
    <xf numFmtId="4" fontId="39" fillId="4" borderId="16" applyNumberFormat="0" applyProtection="0">
      <alignment vertical="center"/>
    </xf>
    <xf numFmtId="4" fontId="39" fillId="4" borderId="16" applyNumberFormat="0" applyProtection="0">
      <alignment vertical="center"/>
    </xf>
    <xf numFmtId="4" fontId="39" fillId="4" borderId="16" applyNumberFormat="0" applyProtection="0">
      <alignment vertical="center"/>
    </xf>
    <xf numFmtId="4" fontId="39" fillId="4" borderId="16" applyNumberFormat="0" applyProtection="0">
      <alignment vertical="center"/>
    </xf>
    <xf numFmtId="4" fontId="68" fillId="4" borderId="16" applyNumberFormat="0" applyProtection="0">
      <alignment vertical="center"/>
    </xf>
    <xf numFmtId="4" fontId="68" fillId="4" borderId="16" applyNumberFormat="0" applyProtection="0">
      <alignment vertical="center"/>
    </xf>
    <xf numFmtId="4" fontId="68" fillId="4" borderId="16" applyNumberFormat="0" applyProtection="0">
      <alignment vertical="center"/>
    </xf>
    <xf numFmtId="4" fontId="68" fillId="4" borderId="16" applyNumberFormat="0" applyProtection="0">
      <alignment vertical="center"/>
    </xf>
    <xf numFmtId="4" fontId="68" fillId="4" borderId="16" applyNumberFormat="0" applyProtection="0">
      <alignment vertical="center"/>
    </xf>
    <xf numFmtId="4" fontId="68" fillId="4" borderId="16" applyNumberFormat="0" applyProtection="0">
      <alignment vertical="center"/>
    </xf>
    <xf numFmtId="4" fontId="68" fillId="4" borderId="16" applyNumberFormat="0" applyProtection="0">
      <alignment vertical="center"/>
    </xf>
    <xf numFmtId="4" fontId="68" fillId="4" borderId="16" applyNumberFormat="0" applyProtection="0">
      <alignment vertical="center"/>
    </xf>
    <xf numFmtId="4" fontId="68" fillId="4" borderId="16" applyNumberFormat="0" applyProtection="0">
      <alignment vertical="center"/>
    </xf>
    <xf numFmtId="4" fontId="68" fillId="4" borderId="16" applyNumberFormat="0" applyProtection="0">
      <alignment vertical="center"/>
    </xf>
    <xf numFmtId="4" fontId="39" fillId="4" borderId="16" applyNumberFormat="0" applyProtection="0">
      <alignment horizontal="left" vertical="center" indent="1"/>
    </xf>
    <xf numFmtId="4" fontId="39" fillId="4" borderId="16" applyNumberFormat="0" applyProtection="0">
      <alignment horizontal="left" vertical="center" indent="1"/>
    </xf>
    <xf numFmtId="4" fontId="39" fillId="4" borderId="16" applyNumberFormat="0" applyProtection="0">
      <alignment horizontal="left" vertical="center" indent="1"/>
    </xf>
    <xf numFmtId="4" fontId="39" fillId="4" borderId="16" applyNumberFormat="0" applyProtection="0">
      <alignment horizontal="left" vertical="center" indent="1"/>
    </xf>
    <xf numFmtId="4" fontId="39" fillId="4" borderId="16" applyNumberFormat="0" applyProtection="0">
      <alignment horizontal="left" vertical="center" indent="1"/>
    </xf>
    <xf numFmtId="4" fontId="39" fillId="4" borderId="16" applyNumberFormat="0" applyProtection="0">
      <alignment horizontal="left" vertical="center" indent="1"/>
    </xf>
    <xf numFmtId="4" fontId="39" fillId="4" borderId="16" applyNumberFormat="0" applyProtection="0">
      <alignment horizontal="left" vertical="center" indent="1"/>
    </xf>
    <xf numFmtId="4" fontId="39" fillId="4" borderId="16" applyNumberFormat="0" applyProtection="0">
      <alignment horizontal="left" vertical="center" indent="1"/>
    </xf>
    <xf numFmtId="4" fontId="39" fillId="4" borderId="16" applyNumberFormat="0" applyProtection="0">
      <alignment horizontal="left" vertical="center" indent="1"/>
    </xf>
    <xf numFmtId="4" fontId="39" fillId="4" borderId="16" applyNumberFormat="0" applyProtection="0">
      <alignment horizontal="left" vertical="center" indent="1"/>
    </xf>
    <xf numFmtId="0" fontId="39" fillId="4" borderId="16" applyNumberFormat="0" applyProtection="0">
      <alignment horizontal="left" vertical="top" indent="1"/>
    </xf>
    <xf numFmtId="0" fontId="39" fillId="4" borderId="16" applyNumberFormat="0" applyProtection="0">
      <alignment horizontal="left" vertical="top" indent="1"/>
    </xf>
    <xf numFmtId="0" fontId="39" fillId="4" borderId="16" applyNumberFormat="0" applyProtection="0">
      <alignment horizontal="left" vertical="top" indent="1"/>
    </xf>
    <xf numFmtId="0" fontId="39" fillId="4" borderId="16" applyNumberFormat="0" applyProtection="0">
      <alignment horizontal="left" vertical="top" indent="1"/>
    </xf>
    <xf numFmtId="0" fontId="39" fillId="4" borderId="16" applyNumberFormat="0" applyProtection="0">
      <alignment horizontal="left" vertical="top" indent="1"/>
    </xf>
    <xf numFmtId="0" fontId="39" fillId="4" borderId="16" applyNumberFormat="0" applyProtection="0">
      <alignment horizontal="left" vertical="top" indent="1"/>
    </xf>
    <xf numFmtId="0" fontId="39" fillId="4" borderId="16" applyNumberFormat="0" applyProtection="0">
      <alignment horizontal="left" vertical="top" indent="1"/>
    </xf>
    <xf numFmtId="0" fontId="39" fillId="4" borderId="16" applyNumberFormat="0" applyProtection="0">
      <alignment horizontal="left" vertical="top" indent="1"/>
    </xf>
    <xf numFmtId="0" fontId="39" fillId="4" borderId="16" applyNumberFormat="0" applyProtection="0">
      <alignment horizontal="left" vertical="top" indent="1"/>
    </xf>
    <xf numFmtId="0" fontId="39" fillId="4" borderId="16" applyNumberFormat="0" applyProtection="0">
      <alignment horizontal="left" vertical="top" indent="1"/>
    </xf>
    <xf numFmtId="4" fontId="39" fillId="61" borderId="16" applyNumberFormat="0" applyProtection="0">
      <alignment horizontal="right" vertical="center"/>
    </xf>
    <xf numFmtId="4" fontId="39" fillId="61" borderId="16" applyNumberFormat="0" applyProtection="0">
      <alignment horizontal="right" vertical="center"/>
    </xf>
    <xf numFmtId="4" fontId="39" fillId="61" borderId="16" applyNumberFormat="0" applyProtection="0">
      <alignment horizontal="right" vertical="center"/>
    </xf>
    <xf numFmtId="4" fontId="39" fillId="61" borderId="16" applyNumberFormat="0" applyProtection="0">
      <alignment horizontal="right" vertical="center"/>
    </xf>
    <xf numFmtId="4" fontId="39" fillId="61" borderId="16" applyNumberFormat="0" applyProtection="0">
      <alignment horizontal="right" vertical="center"/>
    </xf>
    <xf numFmtId="4" fontId="39" fillId="61" borderId="16" applyNumberFormat="0" applyProtection="0">
      <alignment horizontal="right" vertical="center"/>
    </xf>
    <xf numFmtId="4" fontId="39" fillId="61" borderId="16" applyNumberFormat="0" applyProtection="0">
      <alignment horizontal="right" vertical="center"/>
    </xf>
    <xf numFmtId="4" fontId="39" fillId="61" borderId="16" applyNumberFormat="0" applyProtection="0">
      <alignment horizontal="right" vertical="center"/>
    </xf>
    <xf numFmtId="4" fontId="39" fillId="61" borderId="16" applyNumberFormat="0" applyProtection="0">
      <alignment horizontal="right" vertical="center"/>
    </xf>
    <xf numFmtId="4" fontId="39" fillId="61" borderId="16" applyNumberFormat="0" applyProtection="0">
      <alignment horizontal="right" vertical="center"/>
    </xf>
    <xf numFmtId="4" fontId="68" fillId="61" borderId="16" applyNumberFormat="0" applyProtection="0">
      <alignment horizontal="right" vertical="center"/>
    </xf>
    <xf numFmtId="4" fontId="68" fillId="61" borderId="16" applyNumberFormat="0" applyProtection="0">
      <alignment horizontal="right" vertical="center"/>
    </xf>
    <xf numFmtId="4" fontId="68" fillId="61" borderId="16" applyNumberFormat="0" applyProtection="0">
      <alignment horizontal="right" vertical="center"/>
    </xf>
    <xf numFmtId="4" fontId="68" fillId="61" borderId="16" applyNumberFormat="0" applyProtection="0">
      <alignment horizontal="right" vertical="center"/>
    </xf>
    <xf numFmtId="4" fontId="68" fillId="61" borderId="16" applyNumberFormat="0" applyProtection="0">
      <alignment horizontal="right" vertical="center"/>
    </xf>
    <xf numFmtId="4" fontId="68" fillId="61" borderId="16" applyNumberFormat="0" applyProtection="0">
      <alignment horizontal="right" vertical="center"/>
    </xf>
    <xf numFmtId="4" fontId="68" fillId="61" borderId="16" applyNumberFormat="0" applyProtection="0">
      <alignment horizontal="right" vertical="center"/>
    </xf>
    <xf numFmtId="4" fontId="68" fillId="61" borderId="16" applyNumberFormat="0" applyProtection="0">
      <alignment horizontal="right" vertical="center"/>
    </xf>
    <xf numFmtId="4" fontId="68" fillId="61" borderId="16" applyNumberFormat="0" applyProtection="0">
      <alignment horizontal="right" vertical="center"/>
    </xf>
    <xf numFmtId="4" fontId="68" fillId="61" borderId="16" applyNumberFormat="0" applyProtection="0">
      <alignment horizontal="right" vertical="center"/>
    </xf>
    <xf numFmtId="4" fontId="39" fillId="2" borderId="16" applyNumberFormat="0" applyProtection="0">
      <alignment horizontal="left" vertical="center" indent="1"/>
    </xf>
    <xf numFmtId="4" fontId="39" fillId="2" borderId="16" applyNumberFormat="0" applyProtection="0">
      <alignment horizontal="left" vertical="center" indent="1"/>
    </xf>
    <xf numFmtId="4" fontId="39" fillId="2" borderId="16" applyNumberFormat="0" applyProtection="0">
      <alignment horizontal="left" vertical="center" indent="1"/>
    </xf>
    <xf numFmtId="4" fontId="39" fillId="2" borderId="16" applyNumberFormat="0" applyProtection="0">
      <alignment horizontal="left" vertical="center" indent="1"/>
    </xf>
    <xf numFmtId="4" fontId="39" fillId="2" borderId="16" applyNumberFormat="0" applyProtection="0">
      <alignment horizontal="left" vertical="center" indent="1"/>
    </xf>
    <xf numFmtId="4" fontId="39" fillId="2" borderId="16" applyNumberFormat="0" applyProtection="0">
      <alignment horizontal="left" vertical="center" indent="1"/>
    </xf>
    <xf numFmtId="4" fontId="39" fillId="2" borderId="16" applyNumberFormat="0" applyProtection="0">
      <alignment horizontal="left" vertical="center" indent="1"/>
    </xf>
    <xf numFmtId="4" fontId="39" fillId="2" borderId="16" applyNumberFormat="0" applyProtection="0">
      <alignment horizontal="left" vertical="center" indent="1"/>
    </xf>
    <xf numFmtId="4" fontId="39" fillId="2" borderId="16" applyNumberFormat="0" applyProtection="0">
      <alignment horizontal="left" vertical="center" indent="1"/>
    </xf>
    <xf numFmtId="4" fontId="39" fillId="2" borderId="16" applyNumberFormat="0" applyProtection="0">
      <alignment horizontal="left" vertical="center" indent="1"/>
    </xf>
    <xf numFmtId="0" fontId="39" fillId="2" borderId="16" applyNumberFormat="0" applyProtection="0">
      <alignment horizontal="left" vertical="top" indent="1"/>
    </xf>
    <xf numFmtId="0" fontId="39" fillId="2" borderId="16" applyNumberFormat="0" applyProtection="0">
      <alignment horizontal="left" vertical="top" indent="1"/>
    </xf>
    <xf numFmtId="0" fontId="39" fillId="2" borderId="16" applyNumberFormat="0" applyProtection="0">
      <alignment horizontal="left" vertical="top" indent="1"/>
    </xf>
    <xf numFmtId="0" fontId="39" fillId="2" borderId="16" applyNumberFormat="0" applyProtection="0">
      <alignment horizontal="left" vertical="top" indent="1"/>
    </xf>
    <xf numFmtId="0" fontId="39" fillId="2" borderId="16" applyNumberFormat="0" applyProtection="0">
      <alignment horizontal="left" vertical="top" indent="1"/>
    </xf>
    <xf numFmtId="0" fontId="39" fillId="2" borderId="16" applyNumberFormat="0" applyProtection="0">
      <alignment horizontal="left" vertical="top" indent="1"/>
    </xf>
    <xf numFmtId="0" fontId="39" fillId="2" borderId="16" applyNumberFormat="0" applyProtection="0">
      <alignment horizontal="left" vertical="top" indent="1"/>
    </xf>
    <xf numFmtId="0" fontId="39" fillId="2" borderId="16" applyNumberFormat="0" applyProtection="0">
      <alignment horizontal="left" vertical="top" indent="1"/>
    </xf>
    <xf numFmtId="0" fontId="39" fillId="2" borderId="16" applyNumberFormat="0" applyProtection="0">
      <alignment horizontal="left" vertical="top" indent="1"/>
    </xf>
    <xf numFmtId="0" fontId="39" fillId="2" borderId="16" applyNumberFormat="0" applyProtection="0">
      <alignment horizontal="left" vertical="top" indent="1"/>
    </xf>
    <xf numFmtId="4" fontId="69" fillId="62" borderId="0" applyNumberFormat="0" applyProtection="0">
      <alignment horizontal="left" vertical="center" indent="1"/>
    </xf>
    <xf numFmtId="4" fontId="70" fillId="61" borderId="16" applyNumberFormat="0" applyProtection="0">
      <alignment horizontal="right" vertical="center"/>
    </xf>
    <xf numFmtId="4" fontId="70" fillId="61" borderId="16" applyNumberFormat="0" applyProtection="0">
      <alignment horizontal="right" vertical="center"/>
    </xf>
    <xf numFmtId="4" fontId="70" fillId="61" borderId="16" applyNumberFormat="0" applyProtection="0">
      <alignment horizontal="right" vertical="center"/>
    </xf>
    <xf numFmtId="4" fontId="70" fillId="61" borderId="16" applyNumberFormat="0" applyProtection="0">
      <alignment horizontal="right" vertical="center"/>
    </xf>
    <xf numFmtId="4" fontId="70" fillId="61" borderId="16" applyNumberFormat="0" applyProtection="0">
      <alignment horizontal="right" vertical="center"/>
    </xf>
    <xf numFmtId="4" fontId="70" fillId="61" borderId="16" applyNumberFormat="0" applyProtection="0">
      <alignment horizontal="right" vertical="center"/>
    </xf>
    <xf numFmtId="4" fontId="70" fillId="61" borderId="16" applyNumberFormat="0" applyProtection="0">
      <alignment horizontal="right" vertical="center"/>
    </xf>
    <xf numFmtId="4" fontId="70" fillId="61" borderId="16" applyNumberFormat="0" applyProtection="0">
      <alignment horizontal="right" vertical="center"/>
    </xf>
    <xf numFmtId="4" fontId="70" fillId="61" borderId="16" applyNumberFormat="0" applyProtection="0">
      <alignment horizontal="right" vertical="center"/>
    </xf>
    <xf numFmtId="4" fontId="70" fillId="61" borderId="16" applyNumberFormat="0" applyProtection="0">
      <alignment horizontal="right" vertical="center"/>
    </xf>
    <xf numFmtId="0" fontId="71" fillId="0" borderId="0" applyNumberFormat="0" applyFill="0" applyBorder="0" applyAlignment="0" applyProtection="0"/>
    <xf numFmtId="0" fontId="42" fillId="0" borderId="0">
      <alignment vertical="center"/>
    </xf>
    <xf numFmtId="0" fontId="43" fillId="0" borderId="0"/>
    <xf numFmtId="49" fontId="39" fillId="0" borderId="0" applyFill="0" applyBorder="0" applyAlignment="0"/>
    <xf numFmtId="180" fontId="34" fillId="0" borderId="0" applyFill="0" applyBorder="0" applyAlignment="0"/>
    <xf numFmtId="181" fontId="34" fillId="0" borderId="0" applyFill="0" applyBorder="0" applyAlignment="0"/>
    <xf numFmtId="0" fontId="71" fillId="0" borderId="0" applyNumberFormat="0" applyFill="0" applyBorder="0" applyAlignment="0" applyProtection="0"/>
    <xf numFmtId="0" fontId="56" fillId="0" borderId="18" applyNumberFormat="0" applyFill="0" applyAlignment="0" applyProtection="0"/>
    <xf numFmtId="0" fontId="56" fillId="0" borderId="18" applyNumberFormat="0" applyFill="0" applyAlignment="0" applyProtection="0"/>
    <xf numFmtId="0" fontId="56" fillId="0" borderId="18" applyNumberFormat="0" applyFill="0" applyAlignment="0" applyProtection="0"/>
    <xf numFmtId="0" fontId="56" fillId="0" borderId="18" applyNumberFormat="0" applyFill="0" applyAlignment="0" applyProtection="0"/>
    <xf numFmtId="0" fontId="56" fillId="0" borderId="18" applyNumberFormat="0" applyFill="0" applyAlignment="0" applyProtection="0"/>
    <xf numFmtId="0" fontId="56" fillId="0" borderId="18" applyNumberFormat="0" applyFill="0" applyAlignment="0" applyProtection="0"/>
    <xf numFmtId="0" fontId="56" fillId="0" borderId="18" applyNumberFormat="0" applyFill="0" applyAlignment="0" applyProtection="0"/>
    <xf numFmtId="0" fontId="56" fillId="0" borderId="18" applyNumberFormat="0" applyFill="0" applyAlignment="0" applyProtection="0"/>
    <xf numFmtId="0" fontId="56" fillId="0" borderId="18" applyNumberFormat="0" applyFill="0" applyAlignment="0" applyProtection="0"/>
    <xf numFmtId="0" fontId="56" fillId="0" borderId="18" applyNumberFormat="0" applyFill="0" applyAlignment="0" applyProtection="0"/>
    <xf numFmtId="0" fontId="72" fillId="0" borderId="0" applyNumberFormat="0" applyFill="0" applyBorder="0" applyAlignment="0" applyProtection="0"/>
    <xf numFmtId="0" fontId="7" fillId="28" borderId="0" applyNumberFormat="0" applyBorder="0" applyAlignment="0" applyProtection="0"/>
    <xf numFmtId="0" fontId="7" fillId="63" borderId="0" applyNumberFormat="0" applyBorder="0" applyAlignment="0" applyProtection="0"/>
    <xf numFmtId="0" fontId="7" fillId="29" borderId="0" applyNumberFormat="0" applyBorder="0" applyAlignment="0" applyProtection="0"/>
    <xf numFmtId="0" fontId="7" fillId="64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65" borderId="0" applyNumberFormat="0" applyBorder="0" applyAlignment="0" applyProtection="0"/>
    <xf numFmtId="0" fontId="7" fillId="31" borderId="0" applyNumberFormat="0" applyBorder="0" applyAlignment="0" applyProtection="0"/>
    <xf numFmtId="0" fontId="7" fillId="1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66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22" fillId="10" borderId="3" applyNumberFormat="0" applyAlignment="0" applyProtection="0"/>
    <xf numFmtId="0" fontId="22" fillId="10" borderId="3" applyNumberFormat="0" applyAlignment="0" applyProtection="0"/>
    <xf numFmtId="0" fontId="22" fillId="10" borderId="3" applyNumberFormat="0" applyAlignment="0" applyProtection="0"/>
    <xf numFmtId="0" fontId="22" fillId="10" borderId="3" applyNumberFormat="0" applyAlignment="0" applyProtection="0"/>
    <xf numFmtId="0" fontId="22" fillId="10" borderId="3" applyNumberFormat="0" applyAlignment="0" applyProtection="0"/>
    <xf numFmtId="0" fontId="22" fillId="10" borderId="3" applyNumberFormat="0" applyAlignment="0" applyProtection="0"/>
    <xf numFmtId="0" fontId="22" fillId="10" borderId="3" applyNumberFormat="0" applyAlignment="0" applyProtection="0"/>
    <xf numFmtId="0" fontId="73" fillId="11" borderId="3" applyNumberFormat="0" applyAlignment="0" applyProtection="0"/>
    <xf numFmtId="0" fontId="73" fillId="11" borderId="3" applyNumberFormat="0" applyAlignment="0" applyProtection="0"/>
    <xf numFmtId="0" fontId="73" fillId="11" borderId="3" applyNumberFormat="0" applyAlignment="0" applyProtection="0"/>
    <xf numFmtId="0" fontId="73" fillId="11" borderId="3" applyNumberFormat="0" applyAlignment="0" applyProtection="0"/>
    <xf numFmtId="0" fontId="73" fillId="11" borderId="3" applyNumberFormat="0" applyAlignment="0" applyProtection="0"/>
    <xf numFmtId="0" fontId="73" fillId="11" borderId="3" applyNumberFormat="0" applyAlignment="0" applyProtection="0"/>
    <xf numFmtId="0" fontId="73" fillId="11" borderId="3" applyNumberFormat="0" applyAlignment="0" applyProtection="0"/>
    <xf numFmtId="0" fontId="73" fillId="11" borderId="3" applyNumberFormat="0" applyAlignment="0" applyProtection="0"/>
    <xf numFmtId="0" fontId="73" fillId="11" borderId="3" applyNumberFormat="0" applyAlignment="0" applyProtection="0"/>
    <xf numFmtId="0" fontId="73" fillId="11" borderId="3" applyNumberFormat="0" applyAlignment="0" applyProtection="0"/>
    <xf numFmtId="0" fontId="73" fillId="11" borderId="3" applyNumberFormat="0" applyAlignment="0" applyProtection="0"/>
    <xf numFmtId="0" fontId="73" fillId="11" borderId="3" applyNumberFormat="0" applyAlignment="0" applyProtection="0"/>
    <xf numFmtId="0" fontId="73" fillId="11" borderId="3" applyNumberFormat="0" applyAlignment="0" applyProtection="0"/>
    <xf numFmtId="0" fontId="73" fillId="11" borderId="3" applyNumberFormat="0" applyAlignment="0" applyProtection="0"/>
    <xf numFmtId="0" fontId="8" fillId="9" borderId="15" applyNumberFormat="0" applyAlignment="0" applyProtection="0"/>
    <xf numFmtId="0" fontId="8" fillId="9" borderId="15" applyNumberFormat="0" applyAlignment="0" applyProtection="0"/>
    <xf numFmtId="0" fontId="8" fillId="9" borderId="15" applyNumberFormat="0" applyAlignment="0" applyProtection="0"/>
    <xf numFmtId="0" fontId="8" fillId="9" borderId="15" applyNumberFormat="0" applyAlignment="0" applyProtection="0"/>
    <xf numFmtId="0" fontId="8" fillId="9" borderId="15" applyNumberFormat="0" applyAlignment="0" applyProtection="0"/>
    <xf numFmtId="0" fontId="8" fillId="9" borderId="15" applyNumberFormat="0" applyAlignment="0" applyProtection="0"/>
    <xf numFmtId="0" fontId="8" fillId="9" borderId="15" applyNumberFormat="0" applyAlignment="0" applyProtection="0"/>
    <xf numFmtId="0" fontId="8" fillId="9" borderId="15" applyNumberFormat="0" applyAlignment="0" applyProtection="0"/>
    <xf numFmtId="0" fontId="8" fillId="19" borderId="15" applyNumberFormat="0" applyAlignment="0" applyProtection="0"/>
    <xf numFmtId="0" fontId="8" fillId="5" borderId="15" applyNumberFormat="0" applyAlignment="0" applyProtection="0"/>
    <xf numFmtId="0" fontId="8" fillId="5" borderId="15" applyNumberFormat="0" applyAlignment="0" applyProtection="0"/>
    <xf numFmtId="0" fontId="8" fillId="5" borderId="15" applyNumberFormat="0" applyAlignment="0" applyProtection="0"/>
    <xf numFmtId="0" fontId="8" fillId="5" borderId="15" applyNumberFormat="0" applyAlignment="0" applyProtection="0"/>
    <xf numFmtId="0" fontId="8" fillId="5" borderId="15" applyNumberFormat="0" applyAlignment="0" applyProtection="0"/>
    <xf numFmtId="0" fontId="8" fillId="5" borderId="15" applyNumberFormat="0" applyAlignment="0" applyProtection="0"/>
    <xf numFmtId="0" fontId="8" fillId="5" borderId="15" applyNumberFormat="0" applyAlignment="0" applyProtection="0"/>
    <xf numFmtId="0" fontId="8" fillId="5" borderId="15" applyNumberFormat="0" applyAlignment="0" applyProtection="0"/>
    <xf numFmtId="0" fontId="8" fillId="19" borderId="15" applyNumberFormat="0" applyAlignment="0" applyProtection="0"/>
    <xf numFmtId="0" fontId="8" fillId="19" borderId="15" applyNumberFormat="0" applyAlignment="0" applyProtection="0"/>
    <xf numFmtId="0" fontId="8" fillId="19" borderId="15" applyNumberFormat="0" applyAlignment="0" applyProtection="0"/>
    <xf numFmtId="0" fontId="8" fillId="19" borderId="15" applyNumberFormat="0" applyAlignment="0" applyProtection="0"/>
    <xf numFmtId="0" fontId="8" fillId="19" borderId="15" applyNumberFormat="0" applyAlignment="0" applyProtection="0"/>
    <xf numFmtId="0" fontId="8" fillId="19" borderId="15" applyNumberFormat="0" applyAlignment="0" applyProtection="0"/>
    <xf numFmtId="0" fontId="8" fillId="19" borderId="15" applyNumberFormat="0" applyAlignment="0" applyProtection="0"/>
    <xf numFmtId="0" fontId="9" fillId="9" borderId="3" applyNumberFormat="0" applyAlignment="0" applyProtection="0"/>
    <xf numFmtId="0" fontId="9" fillId="9" borderId="3" applyNumberFormat="0" applyAlignment="0" applyProtection="0"/>
    <xf numFmtId="0" fontId="9" fillId="9" borderId="3" applyNumberFormat="0" applyAlignment="0" applyProtection="0"/>
    <xf numFmtId="0" fontId="9" fillId="9" borderId="3" applyNumberFormat="0" applyAlignment="0" applyProtection="0"/>
    <xf numFmtId="0" fontId="9" fillId="9" borderId="3" applyNumberFormat="0" applyAlignment="0" applyProtection="0"/>
    <xf numFmtId="0" fontId="9" fillId="9" borderId="3" applyNumberFormat="0" applyAlignment="0" applyProtection="0"/>
    <xf numFmtId="0" fontId="9" fillId="9" borderId="3" applyNumberFormat="0" applyAlignment="0" applyProtection="0"/>
    <xf numFmtId="0" fontId="9" fillId="19" borderId="3" applyNumberFormat="0" applyAlignment="0" applyProtection="0"/>
    <xf numFmtId="0" fontId="9" fillId="5" borderId="3" applyNumberFormat="0" applyAlignment="0" applyProtection="0"/>
    <xf numFmtId="0" fontId="9" fillId="5" borderId="3" applyNumberFormat="0" applyAlignment="0" applyProtection="0"/>
    <xf numFmtId="0" fontId="9" fillId="5" borderId="3" applyNumberFormat="0" applyAlignment="0" applyProtection="0"/>
    <xf numFmtId="0" fontId="9" fillId="5" borderId="3" applyNumberFormat="0" applyAlignment="0" applyProtection="0"/>
    <xf numFmtId="0" fontId="9" fillId="5" borderId="3" applyNumberFormat="0" applyAlignment="0" applyProtection="0"/>
    <xf numFmtId="0" fontId="9" fillId="5" borderId="3" applyNumberFormat="0" applyAlignment="0" applyProtection="0"/>
    <xf numFmtId="0" fontId="9" fillId="5" borderId="3" applyNumberFormat="0" applyAlignment="0" applyProtection="0"/>
    <xf numFmtId="0" fontId="9" fillId="19" borderId="3" applyNumberFormat="0" applyAlignment="0" applyProtection="0"/>
    <xf numFmtId="0" fontId="9" fillId="19" borderId="3" applyNumberFormat="0" applyAlignment="0" applyProtection="0"/>
    <xf numFmtId="0" fontId="9" fillId="19" borderId="3" applyNumberFormat="0" applyAlignment="0" applyProtection="0"/>
    <xf numFmtId="0" fontId="9" fillId="19" borderId="3" applyNumberFormat="0" applyAlignment="0" applyProtection="0"/>
    <xf numFmtId="0" fontId="9" fillId="19" borderId="3" applyNumberFormat="0" applyAlignment="0" applyProtection="0"/>
    <xf numFmtId="0" fontId="9" fillId="19" borderId="3" applyNumberFormat="0" applyAlignment="0" applyProtection="0"/>
    <xf numFmtId="0" fontId="28" fillId="34" borderId="19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3" fillId="0" borderId="21" applyNumberFormat="0" applyFill="0" applyAlignment="0" applyProtection="0"/>
    <xf numFmtId="0" fontId="74" fillId="0" borderId="20" applyNumberFormat="0" applyFill="0" applyAlignment="0" applyProtection="0"/>
    <xf numFmtId="0" fontId="24" fillId="0" borderId="8" applyNumberFormat="0" applyFill="0" applyAlignment="0" applyProtection="0"/>
    <xf numFmtId="0" fontId="75" fillId="0" borderId="8" applyNumberFormat="0" applyFill="0" applyAlignment="0" applyProtection="0"/>
    <xf numFmtId="0" fontId="25" fillId="0" borderId="23" applyNumberFormat="0" applyFill="0" applyAlignment="0" applyProtection="0"/>
    <xf numFmtId="0" fontId="76" fillId="0" borderId="22" applyNumberFormat="0" applyFill="0" applyAlignment="0" applyProtection="0"/>
    <xf numFmtId="0" fontId="2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47" fillId="1" borderId="6">
      <alignment horizontal="left" vertical="center"/>
      <protection locked="0"/>
    </xf>
    <xf numFmtId="0" fontId="47" fillId="1" borderId="6">
      <alignment horizontal="left" vertical="center"/>
      <protection locked="0"/>
    </xf>
    <xf numFmtId="0" fontId="47" fillId="1" borderId="6">
      <alignment horizontal="left" vertical="center"/>
      <protection locked="0"/>
    </xf>
    <xf numFmtId="0" fontId="47" fillId="1" borderId="6">
      <alignment horizontal="left" vertical="center"/>
      <protection locked="0"/>
    </xf>
    <xf numFmtId="0" fontId="47" fillId="1" borderId="6">
      <alignment horizontal="left" vertical="center"/>
      <protection locked="0"/>
    </xf>
    <xf numFmtId="0" fontId="47" fillId="1" borderId="6">
      <alignment horizontal="left" vertical="center"/>
      <protection locked="0"/>
    </xf>
    <xf numFmtId="0" fontId="47" fillId="1" borderId="6">
      <alignment horizontal="left" vertical="center"/>
      <protection locked="0"/>
    </xf>
    <xf numFmtId="0" fontId="47" fillId="1" borderId="6">
      <alignment horizontal="left" vertical="center"/>
      <protection locked="0"/>
    </xf>
    <xf numFmtId="0" fontId="21" fillId="0" borderId="10">
      <alignment horizontal="right"/>
    </xf>
    <xf numFmtId="0" fontId="21" fillId="0" borderId="10">
      <alignment horizontal="right"/>
    </xf>
    <xf numFmtId="0" fontId="21" fillId="0" borderId="10">
      <alignment horizontal="right"/>
    </xf>
    <xf numFmtId="0" fontId="21" fillId="0" borderId="10">
      <alignment horizontal="right"/>
    </xf>
    <xf numFmtId="0" fontId="21" fillId="0" borderId="10">
      <alignment horizontal="right"/>
    </xf>
    <xf numFmtId="0" fontId="21" fillId="0" borderId="10">
      <alignment horizontal="right"/>
    </xf>
    <xf numFmtId="0" fontId="10" fillId="0" borderId="25" applyNumberFormat="0" applyFill="0" applyAlignment="0" applyProtection="0"/>
    <xf numFmtId="0" fontId="10" fillId="0" borderId="25" applyNumberFormat="0" applyFill="0" applyAlignment="0" applyProtection="0"/>
    <xf numFmtId="0" fontId="10" fillId="0" borderId="25" applyNumberFormat="0" applyFill="0" applyAlignment="0" applyProtection="0"/>
    <xf numFmtId="0" fontId="10" fillId="0" borderId="25" applyNumberFormat="0" applyFill="0" applyAlignment="0" applyProtection="0"/>
    <xf numFmtId="0" fontId="10" fillId="0" borderId="25" applyNumberFormat="0" applyFill="0" applyAlignment="0" applyProtection="0"/>
    <xf numFmtId="0" fontId="10" fillId="0" borderId="25" applyNumberFormat="0" applyFill="0" applyAlignment="0" applyProtection="0"/>
    <xf numFmtId="0" fontId="10" fillId="0" borderId="25" applyNumberFormat="0" applyFill="0" applyAlignment="0" applyProtection="0"/>
    <xf numFmtId="0" fontId="10" fillId="0" borderId="25" applyNumberFormat="0" applyFill="0" applyAlignment="0" applyProtection="0"/>
    <xf numFmtId="0" fontId="10" fillId="0" borderId="25" applyNumberFormat="0" applyFill="0" applyAlignment="0" applyProtection="0"/>
    <xf numFmtId="0" fontId="10" fillId="0" borderId="25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1" fillId="32" borderId="4" applyNumberFormat="0" applyAlignment="0" applyProtection="0"/>
    <xf numFmtId="0" fontId="11" fillId="67" borderId="4" applyNumberFormat="0" applyAlignment="0" applyProtection="0"/>
    <xf numFmtId="0" fontId="11" fillId="67" borderId="4" applyNumberFormat="0" applyAlignment="0" applyProtection="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21" fillId="0" borderId="1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81" fillId="0" borderId="0"/>
    <xf numFmtId="0" fontId="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0" borderId="0"/>
    <xf numFmtId="0" fontId="2" fillId="0" borderId="0"/>
    <xf numFmtId="0" fontId="81" fillId="0" borderId="0"/>
    <xf numFmtId="0" fontId="2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5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183" fontId="8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3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" fillId="0" borderId="0"/>
    <xf numFmtId="0" fontId="81" fillId="0" borderId="0"/>
    <xf numFmtId="0" fontId="21" fillId="0" borderId="0"/>
    <xf numFmtId="0" fontId="13" fillId="68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" fillId="4" borderId="14" applyNumberFormat="0" applyFont="0" applyAlignment="0" applyProtection="0"/>
    <xf numFmtId="0" fontId="21" fillId="4" borderId="14" applyNumberFormat="0" applyFont="0" applyAlignment="0" applyProtection="0"/>
    <xf numFmtId="0" fontId="21" fillId="4" borderId="14" applyNumberFormat="0" applyFont="0" applyAlignment="0" applyProtection="0"/>
    <xf numFmtId="0" fontId="21" fillId="4" borderId="14" applyNumberFormat="0" applyFont="0" applyAlignment="0" applyProtection="0"/>
    <xf numFmtId="0" fontId="21" fillId="4" borderId="14" applyNumberFormat="0" applyFont="0" applyAlignment="0" applyProtection="0"/>
    <xf numFmtId="0" fontId="21" fillId="4" borderId="14" applyNumberFormat="0" applyFont="0" applyAlignment="0" applyProtection="0"/>
    <xf numFmtId="0" fontId="21" fillId="4" borderId="14" applyNumberFormat="0" applyFont="0" applyAlignment="0" applyProtection="0"/>
    <xf numFmtId="0" fontId="21" fillId="4" borderId="14" applyNumberFormat="0" applyFont="0" applyAlignment="0" applyProtection="0"/>
    <xf numFmtId="0" fontId="21" fillId="4" borderId="14" applyNumberFormat="0" applyFont="0" applyAlignment="0" applyProtection="0"/>
    <xf numFmtId="0" fontId="21" fillId="4" borderId="14" applyNumberFormat="0" applyFont="0" applyAlignment="0" applyProtection="0"/>
    <xf numFmtId="0" fontId="21" fillId="4" borderId="14" applyNumberFormat="0" applyFont="0" applyAlignment="0" applyProtection="0"/>
    <xf numFmtId="0" fontId="2" fillId="4" borderId="14" applyNumberFormat="0" applyFont="0" applyAlignment="0" applyProtection="0"/>
    <xf numFmtId="0" fontId="2" fillId="4" borderId="14" applyNumberFormat="0" applyFont="0" applyAlignment="0" applyProtection="0"/>
    <xf numFmtId="0" fontId="2" fillId="4" borderId="14" applyNumberFormat="0" applyFont="0" applyAlignment="0" applyProtection="0"/>
    <xf numFmtId="0" fontId="2" fillId="4" borderId="14" applyNumberFormat="0" applyFont="0" applyAlignment="0" applyProtection="0"/>
    <xf numFmtId="0" fontId="2" fillId="4" borderId="14" applyNumberFormat="0" applyFont="0" applyAlignment="0" applyProtection="0"/>
    <xf numFmtId="0" fontId="2" fillId="4" borderId="14" applyNumberFormat="0" applyFont="0" applyAlignment="0" applyProtection="0"/>
    <xf numFmtId="0" fontId="2" fillId="4" borderId="14" applyNumberFormat="0" applyFont="0" applyAlignment="0" applyProtection="0"/>
    <xf numFmtId="0" fontId="2" fillId="4" borderId="14" applyNumberFormat="0" applyFont="0" applyAlignment="0" applyProtection="0"/>
    <xf numFmtId="0" fontId="2" fillId="4" borderId="14" applyNumberFormat="0" applyFont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5" fillId="0" borderId="27" applyNumberFormat="0" applyFill="0" applyAlignment="0" applyProtection="0"/>
    <xf numFmtId="0" fontId="15" fillId="0" borderId="27" applyNumberFormat="0" applyFill="0" applyAlignment="0" applyProtection="0"/>
    <xf numFmtId="0" fontId="33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69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4" fontId="21" fillId="0" borderId="10"/>
    <xf numFmtId="4" fontId="21" fillId="0" borderId="10"/>
    <xf numFmtId="4" fontId="21" fillId="0" borderId="10"/>
    <xf numFmtId="4" fontId="21" fillId="0" borderId="10"/>
    <xf numFmtId="4" fontId="21" fillId="0" borderId="10"/>
    <xf numFmtId="4" fontId="21" fillId="0" borderId="10"/>
    <xf numFmtId="4" fontId="21" fillId="0" borderId="10"/>
    <xf numFmtId="4" fontId="21" fillId="0" borderId="10"/>
    <xf numFmtId="4" fontId="21" fillId="0" borderId="10"/>
    <xf numFmtId="4" fontId="21" fillId="0" borderId="10"/>
    <xf numFmtId="169" fontId="35" fillId="0" borderId="0">
      <protection locked="0"/>
    </xf>
    <xf numFmtId="0" fontId="27" fillId="0" borderId="0"/>
    <xf numFmtId="0" fontId="49" fillId="0" borderId="0"/>
    <xf numFmtId="0" fontId="46" fillId="0" borderId="0"/>
  </cellStyleXfs>
  <cellXfs count="138">
    <xf numFmtId="0" fontId="0" fillId="0" borderId="0" xfId="0"/>
    <xf numFmtId="0" fontId="0" fillId="0" borderId="10" xfId="0" applyBorder="1"/>
    <xf numFmtId="0" fontId="82" fillId="0" borderId="10" xfId="0" applyFont="1" applyBorder="1" applyAlignment="1">
      <alignment horizontal="center" vertical="center"/>
    </xf>
    <xf numFmtId="0" fontId="83" fillId="0" borderId="0" xfId="0" applyFont="1" applyProtection="1">
      <protection locked="0"/>
    </xf>
    <xf numFmtId="184" fontId="78" fillId="0" borderId="0" xfId="0" applyNumberFormat="1" applyFont="1" applyAlignment="1" applyProtection="1">
      <alignment horizontal="center" vertical="center"/>
      <protection locked="0" hidden="1"/>
    </xf>
    <xf numFmtId="184" fontId="83" fillId="0" borderId="0" xfId="0" applyNumberFormat="1" applyFont="1" applyAlignment="1" applyProtection="1">
      <alignment horizontal="center" vertical="center"/>
      <protection locked="0" hidden="1"/>
    </xf>
    <xf numFmtId="0" fontId="0" fillId="0" borderId="28" xfId="0" applyBorder="1"/>
    <xf numFmtId="0" fontId="18" fillId="0" borderId="28" xfId="986" applyFont="1" applyBorder="1" applyAlignment="1">
      <alignment horizontal="left" wrapText="1"/>
    </xf>
    <xf numFmtId="0" fontId="0" fillId="0" borderId="0" xfId="0" applyBorder="1"/>
    <xf numFmtId="0" fontId="79" fillId="0" borderId="28" xfId="986" applyFont="1" applyBorder="1" applyAlignment="1">
      <alignment horizontal="center" vertical="center" wrapText="1"/>
    </xf>
    <xf numFmtId="2" fontId="18" fillId="0" borderId="0" xfId="986" applyNumberFormat="1" applyFont="1" applyFill="1" applyBorder="1" applyAlignment="1">
      <alignment horizontal="right" wrapText="1"/>
    </xf>
    <xf numFmtId="184" fontId="83" fillId="0" borderId="0" xfId="0" applyNumberFormat="1" applyFont="1" applyBorder="1" applyAlignment="1" applyProtection="1">
      <alignment horizontal="center" vertical="center"/>
      <protection locked="0" hidden="1"/>
    </xf>
    <xf numFmtId="0" fontId="83" fillId="0" borderId="0" xfId="0" applyFont="1" applyBorder="1" applyProtection="1">
      <protection locked="0"/>
    </xf>
    <xf numFmtId="0" fontId="1" fillId="0" borderId="28" xfId="986" applyFont="1" applyBorder="1" applyAlignment="1">
      <alignment horizontal="left" wrapText="1"/>
    </xf>
    <xf numFmtId="0" fontId="4" fillId="0" borderId="28" xfId="986" applyBorder="1" applyAlignment="1">
      <alignment horizontal="left" wrapText="1"/>
    </xf>
    <xf numFmtId="184" fontId="78" fillId="0" borderId="0" xfId="0" applyNumberFormat="1" applyFont="1" applyBorder="1" applyAlignment="1" applyProtection="1">
      <alignment horizontal="center" vertical="center"/>
      <protection locked="0" hidden="1"/>
    </xf>
    <xf numFmtId="2" fontId="18" fillId="0" borderId="0" xfId="986" applyNumberFormat="1" applyFont="1" applyBorder="1" applyAlignment="1">
      <alignment horizontal="right" wrapText="1"/>
    </xf>
    <xf numFmtId="0" fontId="80" fillId="73" borderId="0" xfId="986" applyFont="1" applyFill="1" applyBorder="1" applyAlignment="1">
      <alignment horizontal="left" wrapText="1"/>
    </xf>
    <xf numFmtId="0" fontId="86" fillId="0" borderId="28" xfId="986" applyFont="1" applyBorder="1" applyAlignment="1">
      <alignment horizontal="center" vertical="center" wrapText="1"/>
    </xf>
    <xf numFmtId="0" fontId="86" fillId="0" borderId="28" xfId="986" applyFont="1" applyBorder="1" applyAlignment="1">
      <alignment horizontal="left" vertical="center" wrapText="1"/>
    </xf>
    <xf numFmtId="0" fontId="1" fillId="0" borderId="28" xfId="986" applyFont="1" applyBorder="1" applyAlignment="1">
      <alignment horizontal="center" vertical="center" wrapText="1"/>
    </xf>
    <xf numFmtId="0" fontId="9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" fontId="95" fillId="0" borderId="28" xfId="986" applyNumberFormat="1" applyFont="1" applyBorder="1" applyAlignment="1">
      <alignment horizontal="right" wrapText="1"/>
    </xf>
    <xf numFmtId="1" fontId="96" fillId="0" borderId="28" xfId="986" applyNumberFormat="1" applyFont="1" applyBorder="1" applyAlignment="1">
      <alignment horizontal="right" wrapText="1"/>
    </xf>
    <xf numFmtId="183" fontId="97" fillId="0" borderId="0" xfId="1023" applyFont="1" applyBorder="1" applyAlignment="1" applyProtection="1">
      <alignment horizontal="center" vertical="center" wrapText="1"/>
      <protection locked="0"/>
    </xf>
    <xf numFmtId="0" fontId="93" fillId="0" borderId="28" xfId="986" applyFont="1" applyBorder="1" applyAlignment="1">
      <alignment horizontal="center" vertical="center" wrapText="1"/>
    </xf>
    <xf numFmtId="0" fontId="82" fillId="0" borderId="41" xfId="0" applyFont="1" applyBorder="1" applyAlignment="1" applyProtection="1">
      <alignment horizontal="center" vertical="center"/>
      <protection locked="0"/>
    </xf>
    <xf numFmtId="184" fontId="96" fillId="0" borderId="41" xfId="0" applyNumberFormat="1" applyFont="1" applyBorder="1" applyAlignment="1" applyProtection="1">
      <alignment horizontal="center" vertical="center"/>
      <protection locked="0" hidden="1"/>
    </xf>
    <xf numFmtId="183" fontId="97" fillId="0" borderId="0" xfId="1023" applyFont="1" applyBorder="1" applyAlignment="1" applyProtection="1">
      <alignment horizontal="center" vertical="top" wrapText="1"/>
      <protection locked="0"/>
    </xf>
    <xf numFmtId="183" fontId="97" fillId="0" borderId="0" xfId="1023" applyFont="1" applyBorder="1" applyAlignment="1" applyProtection="1">
      <alignment horizontal="center" vertical="center" wrapText="1"/>
      <protection locked="0"/>
    </xf>
    <xf numFmtId="1" fontId="96" fillId="0" borderId="28" xfId="986" applyNumberFormat="1" applyFont="1" applyBorder="1" applyAlignment="1" applyProtection="1">
      <alignment horizontal="right" wrapText="1"/>
      <protection hidden="1"/>
    </xf>
    <xf numFmtId="1" fontId="95" fillId="0" borderId="28" xfId="986" applyNumberFormat="1" applyFont="1" applyBorder="1" applyAlignment="1" applyProtection="1">
      <alignment horizontal="right" wrapText="1"/>
      <protection hidden="1"/>
    </xf>
    <xf numFmtId="0" fontId="84" fillId="0" borderId="0" xfId="0" applyFont="1"/>
    <xf numFmtId="2" fontId="94" fillId="0" borderId="0" xfId="0" applyNumberFormat="1" applyFont="1" applyAlignment="1">
      <alignment horizontal="center"/>
    </xf>
    <xf numFmtId="2" fontId="99" fillId="0" borderId="0" xfId="0" applyNumberFormat="1" applyFont="1" applyAlignment="1" applyProtection="1">
      <alignment horizontal="center"/>
      <protection locked="0" hidden="1"/>
    </xf>
    <xf numFmtId="2" fontId="99" fillId="0" borderId="0" xfId="0" applyNumberFormat="1" applyFont="1" applyBorder="1" applyAlignment="1" applyProtection="1">
      <alignment horizontal="center"/>
      <protection locked="0" hidden="1"/>
    </xf>
    <xf numFmtId="2" fontId="99" fillId="73" borderId="0" xfId="986" applyNumberFormat="1" applyFont="1" applyFill="1" applyBorder="1" applyAlignment="1">
      <alignment horizontal="center"/>
    </xf>
    <xf numFmtId="0" fontId="100" fillId="0" borderId="0" xfId="0" applyFont="1" applyAlignment="1">
      <alignment horizontal="center" vertical="center"/>
    </xf>
    <xf numFmtId="0" fontId="92" fillId="0" borderId="0" xfId="0" applyFont="1" applyAlignment="1">
      <alignment horizontal="center"/>
    </xf>
    <xf numFmtId="0" fontId="4" fillId="0" borderId="39" xfId="986" applyBorder="1" applyAlignment="1">
      <alignment horizontal="left" wrapText="1"/>
    </xf>
    <xf numFmtId="0" fontId="93" fillId="0" borderId="32" xfId="986" applyFont="1" applyBorder="1" applyAlignment="1">
      <alignment horizontal="center" vertical="center" wrapText="1"/>
    </xf>
    <xf numFmtId="0" fontId="4" fillId="0" borderId="34" xfId="986" applyBorder="1" applyAlignment="1">
      <alignment horizontal="left" wrapText="1"/>
    </xf>
    <xf numFmtId="0" fontId="0" fillId="0" borderId="32" xfId="0" applyBorder="1"/>
    <xf numFmtId="0" fontId="0" fillId="75" borderId="0" xfId="0" applyNumberFormat="1" applyFill="1"/>
    <xf numFmtId="2" fontId="99" fillId="74" borderId="0" xfId="986" applyNumberFormat="1" applyFont="1" applyFill="1" applyBorder="1" applyAlignment="1">
      <alignment horizontal="center"/>
    </xf>
    <xf numFmtId="0" fontId="4" fillId="0" borderId="40" xfId="986" applyBorder="1" applyAlignment="1">
      <alignment horizontal="left" wrapText="1"/>
    </xf>
    <xf numFmtId="0" fontId="86" fillId="0" borderId="39" xfId="986" applyFont="1" applyBorder="1" applyAlignment="1">
      <alignment horizontal="center" vertical="center" wrapText="1"/>
    </xf>
    <xf numFmtId="0" fontId="79" fillId="0" borderId="40" xfId="986" applyFont="1" applyBorder="1" applyAlignment="1">
      <alignment horizontal="center" vertical="center" wrapText="1"/>
    </xf>
    <xf numFmtId="0" fontId="0" fillId="0" borderId="40" xfId="0" applyBorder="1"/>
    <xf numFmtId="183" fontId="92" fillId="0" borderId="28" xfId="1023" applyFont="1" applyBorder="1" applyAlignment="1" applyProtection="1">
      <alignment horizontal="center" vertical="center"/>
      <protection locked="0"/>
    </xf>
    <xf numFmtId="183" fontId="89" fillId="0" borderId="28" xfId="36" applyFont="1" applyFill="1" applyBorder="1" applyAlignment="1" applyProtection="1">
      <alignment horizontal="left" vertical="center" wrapText="1" shrinkToFit="1"/>
      <protection locked="0"/>
    </xf>
    <xf numFmtId="183" fontId="89" fillId="0" borderId="28" xfId="1023" applyNumberFormat="1" applyFont="1" applyBorder="1" applyAlignment="1" applyProtection="1">
      <alignment horizontal="left" vertical="center" wrapText="1"/>
      <protection locked="0"/>
    </xf>
    <xf numFmtId="183" fontId="89" fillId="0" borderId="28" xfId="1050" applyNumberFormat="1" applyFont="1" applyBorder="1" applyAlignment="1" applyProtection="1">
      <alignment horizontal="left" vertical="center" wrapText="1"/>
      <protection locked="0"/>
    </xf>
    <xf numFmtId="2" fontId="89" fillId="0" borderId="28" xfId="0" applyNumberFormat="1" applyFont="1" applyBorder="1" applyAlignment="1" applyProtection="1">
      <alignment horizontal="left" vertical="center" wrapText="1"/>
      <protection locked="0"/>
    </xf>
    <xf numFmtId="2" fontId="89" fillId="0" borderId="28" xfId="0" applyNumberFormat="1" applyFont="1" applyFill="1" applyBorder="1" applyAlignment="1" applyProtection="1">
      <alignment horizontal="left" vertical="center" wrapText="1"/>
      <protection locked="0"/>
    </xf>
    <xf numFmtId="0" fontId="1" fillId="0" borderId="40" xfId="986" applyFont="1" applyBorder="1" applyAlignment="1">
      <alignment horizontal="center" vertical="center" wrapText="1"/>
    </xf>
    <xf numFmtId="0" fontId="1" fillId="0" borderId="40" xfId="986" applyFont="1" applyBorder="1" applyAlignment="1">
      <alignment horizontal="left" wrapText="1"/>
    </xf>
    <xf numFmtId="0" fontId="93" fillId="0" borderId="38" xfId="986" applyFont="1" applyBorder="1" applyAlignment="1">
      <alignment horizontal="center" vertical="center" wrapText="1"/>
    </xf>
    <xf numFmtId="2" fontId="92" fillId="71" borderId="28" xfId="0" applyNumberFormat="1" applyFont="1" applyFill="1" applyBorder="1" applyAlignment="1" applyProtection="1">
      <alignment horizontal="center" vertical="center" wrapText="1"/>
      <protection locked="0"/>
    </xf>
    <xf numFmtId="3" fontId="99" fillId="74" borderId="0" xfId="0" applyNumberFormat="1" applyFont="1" applyFill="1" applyBorder="1" applyAlignment="1" applyProtection="1">
      <alignment horizontal="center" wrapText="1"/>
      <protection locked="0" hidden="1"/>
    </xf>
    <xf numFmtId="183" fontId="97" fillId="0" borderId="0" xfId="1023" applyFont="1" applyBorder="1" applyAlignment="1" applyProtection="1">
      <alignment horizontal="center" vertical="center" wrapText="1"/>
      <protection locked="0"/>
    </xf>
    <xf numFmtId="0" fontId="79" fillId="0" borderId="38" xfId="986" applyFont="1" applyBorder="1" applyAlignment="1">
      <alignment horizontal="center" vertical="center" wrapText="1"/>
    </xf>
    <xf numFmtId="3" fontId="94" fillId="74" borderId="0" xfId="0" applyNumberFormat="1" applyFont="1" applyFill="1" applyBorder="1" applyAlignment="1" applyProtection="1">
      <alignment horizontal="center" wrapText="1"/>
      <protection locked="0" hidden="1"/>
    </xf>
    <xf numFmtId="0" fontId="93" fillId="0" borderId="40" xfId="986" applyFont="1" applyBorder="1" applyAlignment="1">
      <alignment horizontal="center" vertical="center" wrapText="1"/>
    </xf>
    <xf numFmtId="0" fontId="89" fillId="0" borderId="28" xfId="0" applyNumberFormat="1" applyFont="1" applyFill="1" applyBorder="1" applyAlignment="1" applyProtection="1">
      <alignment horizontal="left" vertical="center" wrapText="1"/>
      <protection locked="0"/>
    </xf>
    <xf numFmtId="0" fontId="92" fillId="0" borderId="28" xfId="0" applyNumberFormat="1" applyFont="1" applyBorder="1" applyAlignment="1" applyProtection="1">
      <alignment horizontal="center" vertical="center" wrapText="1"/>
      <protection locked="0"/>
    </xf>
    <xf numFmtId="184" fontId="94" fillId="74" borderId="0" xfId="0" applyNumberFormat="1" applyFont="1" applyFill="1" applyBorder="1" applyAlignment="1" applyProtection="1">
      <alignment horizontal="center" wrapText="1"/>
      <protection locked="0" hidden="1"/>
    </xf>
    <xf numFmtId="0" fontId="89" fillId="0" borderId="28" xfId="0" applyFont="1" applyFill="1" applyBorder="1" applyAlignment="1" applyProtection="1">
      <alignment horizontal="left" vertical="center" wrapText="1"/>
      <protection locked="0"/>
    </xf>
    <xf numFmtId="0" fontId="92" fillId="0" borderId="28" xfId="0" applyFont="1" applyFill="1" applyBorder="1" applyAlignment="1" applyProtection="1">
      <alignment horizontal="center" vertical="center"/>
      <protection locked="0"/>
    </xf>
    <xf numFmtId="2" fontId="88" fillId="70" borderId="28" xfId="0" applyNumberFormat="1" applyFont="1" applyFill="1" applyBorder="1" applyAlignment="1" applyProtection="1">
      <alignment horizontal="left" vertical="center" wrapText="1"/>
      <protection locked="0"/>
    </xf>
    <xf numFmtId="2" fontId="88" fillId="0" borderId="28" xfId="0" applyNumberFormat="1" applyFont="1" applyBorder="1" applyAlignment="1" applyProtection="1">
      <alignment horizontal="left" vertical="center" wrapText="1"/>
      <protection locked="0"/>
    </xf>
    <xf numFmtId="2" fontId="93" fillId="0" borderId="28" xfId="0" applyNumberFormat="1" applyFont="1" applyFill="1" applyBorder="1" applyAlignment="1" applyProtection="1">
      <alignment horizontal="center" vertical="center" wrapText="1"/>
      <protection locked="0"/>
    </xf>
    <xf numFmtId="2" fontId="93" fillId="0" borderId="28" xfId="0" applyNumberFormat="1" applyFont="1" applyFill="1" applyBorder="1" applyAlignment="1" applyProtection="1">
      <alignment horizontal="center" vertical="center"/>
      <protection locked="0"/>
    </xf>
    <xf numFmtId="0" fontId="92" fillId="0" borderId="29" xfId="0" applyFont="1" applyFill="1" applyBorder="1" applyAlignment="1" applyProtection="1">
      <alignment horizontal="center" vertical="center"/>
      <protection locked="0"/>
    </xf>
    <xf numFmtId="0" fontId="85" fillId="0" borderId="28" xfId="1061" applyFont="1" applyFill="1" applyBorder="1" applyAlignment="1" applyProtection="1">
      <alignment horizontal="center" vertical="center" wrapText="1"/>
      <protection locked="0"/>
    </xf>
    <xf numFmtId="0" fontId="86" fillId="0" borderId="28" xfId="1061" applyFont="1" applyFill="1" applyBorder="1" applyAlignment="1" applyProtection="1">
      <alignment horizontal="left" vertical="center" wrapText="1"/>
      <protection locked="0"/>
    </xf>
    <xf numFmtId="0" fontId="1" fillId="0" borderId="40" xfId="986" applyFont="1" applyBorder="1" applyAlignment="1">
      <alignment vertical="center" wrapText="1"/>
    </xf>
    <xf numFmtId="0" fontId="4" fillId="0" borderId="40" xfId="986" applyBorder="1" applyAlignment="1">
      <alignment wrapText="1"/>
    </xf>
    <xf numFmtId="0" fontId="92" fillId="0" borderId="28" xfId="0" applyFont="1" applyFill="1" applyBorder="1" applyAlignment="1" applyProtection="1">
      <alignment horizontal="center" vertical="center" wrapText="1"/>
      <protection locked="0"/>
    </xf>
    <xf numFmtId="0" fontId="85" fillId="0" borderId="28" xfId="1061" applyFont="1" applyFill="1" applyBorder="1" applyAlignment="1" applyProtection="1">
      <alignment horizontal="center" vertical="center"/>
      <protection locked="0"/>
    </xf>
    <xf numFmtId="184" fontId="99" fillId="74" borderId="0" xfId="0" applyNumberFormat="1" applyFont="1" applyFill="1" applyBorder="1" applyAlignment="1" applyProtection="1">
      <alignment horizontal="center" wrapText="1"/>
      <protection locked="0" hidden="1"/>
    </xf>
    <xf numFmtId="0" fontId="86" fillId="0" borderId="28" xfId="0" applyNumberFormat="1" applyFont="1" applyBorder="1" applyAlignment="1" applyProtection="1">
      <alignment horizontal="left" vertical="center" wrapText="1"/>
      <protection locked="0"/>
    </xf>
    <xf numFmtId="0" fontId="86" fillId="0" borderId="29" xfId="986" applyFont="1" applyBorder="1" applyAlignment="1">
      <alignment horizontal="left" vertical="center" wrapText="1"/>
    </xf>
    <xf numFmtId="0" fontId="86" fillId="0" borderId="29" xfId="0" applyNumberFormat="1" applyFont="1" applyBorder="1" applyAlignment="1" applyProtection="1">
      <alignment horizontal="left" vertical="center" wrapText="1"/>
      <protection locked="0"/>
    </xf>
    <xf numFmtId="0" fontId="93" fillId="0" borderId="28" xfId="986" applyFont="1" applyBorder="1" applyAlignment="1" applyProtection="1">
      <alignment horizontal="center" vertical="center" wrapText="1"/>
      <protection locked="0"/>
    </xf>
    <xf numFmtId="0" fontId="93" fillId="0" borderId="40" xfId="986" applyFont="1" applyBorder="1" applyAlignment="1" applyProtection="1">
      <alignment horizontal="center" vertical="center" wrapText="1"/>
      <protection locked="0"/>
    </xf>
    <xf numFmtId="0" fontId="86" fillId="0" borderId="29" xfId="986" applyFont="1" applyBorder="1" applyAlignment="1" applyProtection="1">
      <alignment horizontal="left" vertical="center" wrapText="1"/>
      <protection locked="0"/>
    </xf>
    <xf numFmtId="0" fontId="86" fillId="0" borderId="28" xfId="986" applyFont="1" applyBorder="1" applyAlignment="1" applyProtection="1">
      <alignment horizontal="left" vertical="center" wrapText="1"/>
      <protection locked="0"/>
    </xf>
    <xf numFmtId="0" fontId="86" fillId="0" borderId="32" xfId="986" applyFont="1" applyBorder="1" applyAlignment="1" applyProtection="1">
      <alignment horizontal="left" vertical="center" wrapText="1"/>
      <protection locked="0"/>
    </xf>
    <xf numFmtId="0" fontId="79" fillId="0" borderId="28" xfId="986" applyFont="1" applyBorder="1" applyAlignment="1" applyProtection="1">
      <alignment horizontal="center" vertical="center" wrapText="1"/>
      <protection locked="0"/>
    </xf>
    <xf numFmtId="0" fontId="79" fillId="0" borderId="40" xfId="986" applyFont="1" applyBorder="1" applyAlignment="1" applyProtection="1">
      <alignment horizontal="center" vertical="center" wrapText="1"/>
      <protection locked="0"/>
    </xf>
    <xf numFmtId="0" fontId="4" fillId="0" borderId="40" xfId="986" applyBorder="1" applyAlignment="1" applyProtection="1">
      <alignment horizontal="left" wrapText="1"/>
      <protection locked="0"/>
    </xf>
    <xf numFmtId="0" fontId="4" fillId="0" borderId="28" xfId="986" applyBorder="1" applyAlignment="1" applyProtection="1">
      <alignment horizontal="left" wrapText="1"/>
      <protection locked="0"/>
    </xf>
    <xf numFmtId="0" fontId="93" fillId="0" borderId="32" xfId="986" applyFont="1" applyBorder="1" applyAlignment="1" applyProtection="1">
      <alignment horizontal="center" vertical="center" wrapText="1"/>
      <protection locked="0"/>
    </xf>
    <xf numFmtId="0" fontId="4" fillId="0" borderId="33" xfId="986" applyBorder="1" applyAlignment="1" applyProtection="1">
      <alignment horizontal="left" wrapText="1"/>
      <protection locked="0"/>
    </xf>
    <xf numFmtId="0" fontId="4" fillId="0" borderId="38" xfId="986" applyBorder="1" applyAlignment="1" applyProtection="1">
      <alignment horizontal="left" wrapText="1"/>
      <protection locked="0"/>
    </xf>
    <xf numFmtId="0" fontId="4" fillId="0" borderId="37" xfId="986" applyBorder="1" applyAlignment="1" applyProtection="1">
      <alignment horizontal="left" wrapText="1"/>
      <protection locked="0"/>
    </xf>
    <xf numFmtId="0" fontId="91" fillId="72" borderId="40" xfId="986" applyFont="1" applyFill="1" applyBorder="1" applyAlignment="1">
      <alignment horizontal="left" vertical="center" wrapText="1"/>
    </xf>
    <xf numFmtId="0" fontId="91" fillId="72" borderId="38" xfId="986" applyFont="1" applyFill="1" applyBorder="1" applyAlignment="1">
      <alignment horizontal="left" vertical="center" wrapText="1"/>
    </xf>
    <xf numFmtId="0" fontId="91" fillId="72" borderId="39" xfId="986" applyFont="1" applyFill="1" applyBorder="1" applyAlignment="1">
      <alignment horizontal="left" vertical="center" wrapText="1"/>
    </xf>
    <xf numFmtId="0" fontId="91" fillId="72" borderId="30" xfId="986" applyFont="1" applyFill="1" applyBorder="1" applyAlignment="1">
      <alignment horizontal="left" vertical="center" wrapText="1"/>
    </xf>
    <xf numFmtId="0" fontId="91" fillId="72" borderId="0" xfId="986" applyFont="1" applyFill="1" applyBorder="1" applyAlignment="1">
      <alignment horizontal="left" vertical="center" wrapText="1"/>
    </xf>
    <xf numFmtId="0" fontId="91" fillId="72" borderId="31" xfId="986" applyFont="1" applyFill="1" applyBorder="1" applyAlignment="1">
      <alignment horizontal="left" vertical="center" wrapText="1"/>
    </xf>
    <xf numFmtId="0" fontId="91" fillId="72" borderId="36" xfId="986" applyFont="1" applyFill="1" applyBorder="1" applyAlignment="1">
      <alignment horizontal="left" vertical="center" wrapText="1"/>
    </xf>
    <xf numFmtId="183" fontId="97" fillId="0" borderId="0" xfId="1023" applyFont="1" applyBorder="1" applyAlignment="1" applyProtection="1">
      <alignment horizontal="center" vertical="center" wrapText="1"/>
      <protection locked="0"/>
    </xf>
    <xf numFmtId="183" fontId="97" fillId="0" borderId="49" xfId="1023" applyFont="1" applyBorder="1" applyAlignment="1" applyProtection="1">
      <alignment horizontal="center" vertical="top" wrapText="1"/>
      <protection locked="0"/>
    </xf>
    <xf numFmtId="0" fontId="82" fillId="0" borderId="42" xfId="0" applyFont="1" applyBorder="1" applyAlignment="1" applyProtection="1">
      <alignment horizontal="center" vertical="center"/>
      <protection locked="0"/>
    </xf>
    <xf numFmtId="0" fontId="82" fillId="0" borderId="43" xfId="0" applyFont="1" applyBorder="1" applyAlignment="1" applyProtection="1">
      <alignment horizontal="center" vertical="center"/>
      <protection locked="0"/>
    </xf>
    <xf numFmtId="0" fontId="87" fillId="0" borderId="44" xfId="0" applyFont="1" applyBorder="1" applyAlignment="1" applyProtection="1">
      <alignment horizontal="center" vertical="center" wrapText="1"/>
      <protection locked="0"/>
    </xf>
    <xf numFmtId="0" fontId="87" fillId="0" borderId="45" xfId="0" applyFont="1" applyBorder="1" applyAlignment="1" applyProtection="1">
      <alignment horizontal="center" vertical="center" wrapText="1"/>
      <protection locked="0"/>
    </xf>
    <xf numFmtId="0" fontId="82" fillId="73" borderId="44" xfId="0" applyFont="1" applyFill="1" applyBorder="1" applyAlignment="1" applyProtection="1">
      <alignment horizontal="center" vertical="center" wrapText="1"/>
      <protection locked="0"/>
    </xf>
    <xf numFmtId="0" fontId="82" fillId="73" borderId="45" xfId="0" applyFont="1" applyFill="1" applyBorder="1" applyAlignment="1" applyProtection="1">
      <alignment horizontal="center" vertical="center" wrapText="1"/>
      <protection locked="0"/>
    </xf>
    <xf numFmtId="0" fontId="82" fillId="0" borderId="44" xfId="0" applyFont="1" applyBorder="1" applyAlignment="1" applyProtection="1">
      <alignment horizontal="center" vertical="center"/>
      <protection locked="0"/>
    </xf>
    <xf numFmtId="0" fontId="82" fillId="0" borderId="45" xfId="0" applyFont="1" applyBorder="1" applyAlignment="1" applyProtection="1">
      <alignment horizontal="center" vertical="center"/>
      <protection locked="0"/>
    </xf>
    <xf numFmtId="0" fontId="82" fillId="0" borderId="44" xfId="0" applyFont="1" applyBorder="1" applyAlignment="1" applyProtection="1">
      <alignment horizontal="center" vertical="center" wrapText="1"/>
      <protection locked="0"/>
    </xf>
    <xf numFmtId="0" fontId="82" fillId="0" borderId="45" xfId="0" applyFont="1" applyBorder="1" applyAlignment="1" applyProtection="1">
      <alignment horizontal="center" vertical="center" wrapText="1"/>
      <protection locked="0"/>
    </xf>
    <xf numFmtId="0" fontId="82" fillId="0" borderId="50" xfId="0" applyFont="1" applyBorder="1" applyAlignment="1" applyProtection="1">
      <alignment horizontal="center" vertical="center"/>
      <protection locked="0"/>
    </xf>
    <xf numFmtId="0" fontId="82" fillId="0" borderId="51" xfId="0" applyFont="1" applyBorder="1" applyAlignment="1" applyProtection="1">
      <alignment horizontal="center" vertical="center"/>
      <protection locked="0"/>
    </xf>
    <xf numFmtId="0" fontId="98" fillId="72" borderId="46" xfId="0" applyFont="1" applyFill="1" applyBorder="1" applyAlignment="1" applyProtection="1">
      <alignment horizontal="left" vertical="center"/>
      <protection locked="0"/>
    </xf>
    <xf numFmtId="0" fontId="98" fillId="72" borderId="47" xfId="0" applyFont="1" applyFill="1" applyBorder="1" applyAlignment="1" applyProtection="1">
      <alignment horizontal="left" vertical="center"/>
      <protection locked="0"/>
    </xf>
    <xf numFmtId="0" fontId="98" fillId="72" borderId="48" xfId="0" applyFont="1" applyFill="1" applyBorder="1" applyAlignment="1" applyProtection="1">
      <alignment horizontal="left" vertical="center"/>
      <protection locked="0"/>
    </xf>
    <xf numFmtId="0" fontId="91" fillId="72" borderId="40" xfId="986" applyFont="1" applyFill="1" applyBorder="1" applyAlignment="1">
      <alignment horizontal="left" vertical="center"/>
    </xf>
    <xf numFmtId="0" fontId="91" fillId="72" borderId="38" xfId="986" applyFont="1" applyFill="1" applyBorder="1" applyAlignment="1">
      <alignment horizontal="left" vertical="center"/>
    </xf>
    <xf numFmtId="0" fontId="91" fillId="72" borderId="39" xfId="986" applyFont="1" applyFill="1" applyBorder="1" applyAlignment="1">
      <alignment horizontal="left" vertical="center"/>
    </xf>
    <xf numFmtId="0" fontId="91" fillId="72" borderId="0" xfId="986" applyFont="1" applyFill="1" applyBorder="1" applyAlignment="1">
      <alignment horizontal="left" vertical="center"/>
    </xf>
    <xf numFmtId="0" fontId="98" fillId="72" borderId="52" xfId="0" applyFont="1" applyFill="1" applyBorder="1" applyAlignment="1" applyProtection="1">
      <alignment horizontal="left" vertical="center"/>
      <protection locked="0"/>
    </xf>
    <xf numFmtId="0" fontId="4" fillId="0" borderId="31" xfId="986" applyBorder="1" applyAlignment="1">
      <alignment horizontal="center" wrapText="1"/>
    </xf>
    <xf numFmtId="0" fontId="4" fillId="0" borderId="35" xfId="986" applyBorder="1" applyAlignment="1">
      <alignment horizontal="center" wrapText="1"/>
    </xf>
    <xf numFmtId="0" fontId="4" fillId="0" borderId="33" xfId="986" applyBorder="1" applyAlignment="1">
      <alignment horizontal="center" wrapText="1"/>
    </xf>
    <xf numFmtId="0" fontId="1" fillId="0" borderId="29" xfId="986" applyFont="1" applyBorder="1" applyAlignment="1">
      <alignment horizontal="center" vertical="center" wrapText="1"/>
    </xf>
    <xf numFmtId="0" fontId="1" fillId="0" borderId="53" xfId="986" applyFont="1" applyBorder="1" applyAlignment="1">
      <alignment horizontal="center" vertical="center" wrapText="1"/>
    </xf>
    <xf numFmtId="0" fontId="1" fillId="0" borderId="32" xfId="986" applyFont="1" applyBorder="1" applyAlignment="1">
      <alignment horizontal="center" vertical="center" wrapText="1"/>
    </xf>
    <xf numFmtId="0" fontId="4" fillId="0" borderId="29" xfId="986" applyBorder="1" applyAlignment="1">
      <alignment horizontal="center" wrapText="1"/>
    </xf>
    <xf numFmtId="0" fontId="4" fillId="0" borderId="53" xfId="986" applyBorder="1" applyAlignment="1">
      <alignment horizontal="center" wrapText="1"/>
    </xf>
    <xf numFmtId="0" fontId="4" fillId="0" borderId="32" xfId="986" applyBorder="1" applyAlignment="1">
      <alignment horizontal="center" wrapText="1"/>
    </xf>
    <xf numFmtId="0" fontId="91" fillId="72" borderId="30" xfId="986" applyFont="1" applyFill="1" applyBorder="1" applyAlignment="1">
      <alignment horizontal="left" vertical="center"/>
    </xf>
    <xf numFmtId="1" fontId="95" fillId="0" borderId="28" xfId="986" applyNumberFormat="1" applyFont="1" applyFill="1" applyBorder="1" applyAlignment="1" applyProtection="1">
      <alignment horizontal="right" wrapText="1"/>
      <protection hidden="1"/>
    </xf>
  </cellXfs>
  <cellStyles count="1121">
    <cellStyle name="___PRICEL" xfId="1"/>
    <cellStyle name="_4_" xfId="2"/>
    <cellStyle name="_AXI_0102" xfId="3"/>
    <cellStyle name="_DDP April 2007" xfId="4"/>
    <cellStyle name="_DDP Study 070718" xfId="5"/>
    <cellStyle name="_Security DDP Study 070718" xfId="6"/>
    <cellStyle name="_Шаблон прайс-листа" xfId="7"/>
    <cellStyle name="_Шаблон прайс-листа (1)" xfId="8"/>
    <cellStyle name="”€ЌЂЌ‘Ћ‚›‰" xfId="9"/>
    <cellStyle name="”€љ‘€ђЋ‚ЂЌЌ›‰" xfId="10"/>
    <cellStyle name="„…Ќ…†Ќ›‰" xfId="11"/>
    <cellStyle name="‡ЂѓЋ‹Ћ‚Ћљ1" xfId="13"/>
    <cellStyle name="‡ЂѓЋ‹Ћ‚Ћљ2" xfId="14"/>
    <cellStyle name="€’ЋѓЋ‚›‰" xfId="12"/>
    <cellStyle name="1 000 Ke_laroux" xfId="15"/>
    <cellStyle name="20% - Accent1" xfId="16"/>
    <cellStyle name="20% - Accent2" xfId="17"/>
    <cellStyle name="20% - Accent3" xfId="18"/>
    <cellStyle name="20% - Accent4" xfId="19"/>
    <cellStyle name="20% - Accent5" xfId="20"/>
    <cellStyle name="20% - Accent6" xfId="21"/>
    <cellStyle name="20% - Акцент1 2" xfId="22"/>
    <cellStyle name="20% - Акцент1 2 2" xfId="23"/>
    <cellStyle name="20% - Акцент1 2 2 2" xfId="24"/>
    <cellStyle name="20% - Акцент1 2 3" xfId="25"/>
    <cellStyle name="20% - Акцент1 2_Домофоны" xfId="26"/>
    <cellStyle name="20% - Акцент1 3" xfId="27"/>
    <cellStyle name="20% - Акцент1 3 2" xfId="28"/>
    <cellStyle name="20% - Акцент2 2" xfId="29"/>
    <cellStyle name="20% - Акцент2 2 2" xfId="30"/>
    <cellStyle name="20% - Акцент2 2 2 2" xfId="31"/>
    <cellStyle name="20% - Акцент2 2 3" xfId="32"/>
    <cellStyle name="20% - Акцент2 2_Домофоны" xfId="33"/>
    <cellStyle name="20% - Акцент2 3" xfId="34"/>
    <cellStyle name="20% - Акцент2 3 2" xfId="35"/>
    <cellStyle name="20% - Акцент2_Устройства передачи сигнала 2" xfId="36"/>
    <cellStyle name="20% - Акцент3 2" xfId="37"/>
    <cellStyle name="20% - Акцент3 2 2" xfId="38"/>
    <cellStyle name="20% - Акцент3 2 2 2" xfId="39"/>
    <cellStyle name="20% - Акцент3 2 3" xfId="40"/>
    <cellStyle name="20% - Акцент3 2_Домофоны" xfId="41"/>
    <cellStyle name="20% - Акцент3 3" xfId="42"/>
    <cellStyle name="20% - Акцент3 3 2" xfId="43"/>
    <cellStyle name="20% - Акцент4 2" xfId="44"/>
    <cellStyle name="20% - Акцент4 2 2" xfId="45"/>
    <cellStyle name="20% - Акцент4 2 2 2" xfId="46"/>
    <cellStyle name="20% - Акцент4 2 3" xfId="47"/>
    <cellStyle name="20% - Акцент4 2_Домофоны" xfId="48"/>
    <cellStyle name="20% - Акцент4 3" xfId="49"/>
    <cellStyle name="20% - Акцент4 3 2" xfId="50"/>
    <cellStyle name="20% - Акцент5 2" xfId="51"/>
    <cellStyle name="20% - Акцент5 2 2" xfId="52"/>
    <cellStyle name="20% - Акцент5 2 2 2" xfId="53"/>
    <cellStyle name="20% - Акцент5 2 3" xfId="54"/>
    <cellStyle name="20% - Акцент5 2_Домофоны" xfId="55"/>
    <cellStyle name="20% - Акцент5 3" xfId="56"/>
    <cellStyle name="20% - Акцент5 3 2" xfId="57"/>
    <cellStyle name="20% - Акцент6 2" xfId="58"/>
    <cellStyle name="20% - Акцент6 2 2" xfId="59"/>
    <cellStyle name="20% - Акцент6 2 2 2" xfId="60"/>
    <cellStyle name="20% - Акцент6 2 3" xfId="61"/>
    <cellStyle name="20% - Акцент6 2_Домофоны" xfId="62"/>
    <cellStyle name="20% - Акцент6 3" xfId="63"/>
    <cellStyle name="20% - Акцент6 3 2" xfId="64"/>
    <cellStyle name="40% - Accent1" xfId="65"/>
    <cellStyle name="40% - Accent2" xfId="66"/>
    <cellStyle name="40% - Accent3" xfId="67"/>
    <cellStyle name="40% - Accent4" xfId="68"/>
    <cellStyle name="40% - Accent5" xfId="69"/>
    <cellStyle name="40% - Accent6" xfId="70"/>
    <cellStyle name="40% - Акцент1 2" xfId="71"/>
    <cellStyle name="40% - Акцент1 2 2" xfId="72"/>
    <cellStyle name="40% - Акцент1 2 2 2" xfId="73"/>
    <cellStyle name="40% - Акцент1 2 3" xfId="74"/>
    <cellStyle name="40% - Акцент1 2_Домофоны" xfId="75"/>
    <cellStyle name="40% - Акцент1 3" xfId="76"/>
    <cellStyle name="40% - Акцент1 3 2" xfId="77"/>
    <cellStyle name="40% - Акцент2 2" xfId="78"/>
    <cellStyle name="40% - Акцент2 2 2" xfId="79"/>
    <cellStyle name="40% - Акцент2 2 2 2" xfId="80"/>
    <cellStyle name="40% - Акцент2 2 3" xfId="81"/>
    <cellStyle name="40% - Акцент2 2_Домофоны" xfId="82"/>
    <cellStyle name="40% - Акцент2 3" xfId="83"/>
    <cellStyle name="40% - Акцент2 3 2" xfId="84"/>
    <cellStyle name="40% - Акцент3 2" xfId="85"/>
    <cellStyle name="40% - Акцент3 2 2" xfId="86"/>
    <cellStyle name="40% - Акцент3 2 2 2" xfId="87"/>
    <cellStyle name="40% - Акцент3 2 3" xfId="88"/>
    <cellStyle name="40% - Акцент3 2_Домофоны" xfId="89"/>
    <cellStyle name="40% - Акцент3 3" xfId="90"/>
    <cellStyle name="40% - Акцент3 3 2" xfId="91"/>
    <cellStyle name="40% - Акцент4 2" xfId="92"/>
    <cellStyle name="40% - Акцент4 2 2" xfId="93"/>
    <cellStyle name="40% - Акцент4 2 2 2" xfId="94"/>
    <cellStyle name="40% - Акцент4 2 3" xfId="95"/>
    <cellStyle name="40% - Акцент4 2_Домофоны" xfId="96"/>
    <cellStyle name="40% - Акцент4 3" xfId="97"/>
    <cellStyle name="40% - Акцент4 3 2" xfId="98"/>
    <cellStyle name="40% - Акцент5 2" xfId="99"/>
    <cellStyle name="40% - Акцент5 2 2" xfId="100"/>
    <cellStyle name="40% - Акцент5 2 2 2" xfId="101"/>
    <cellStyle name="40% - Акцент5 2 3" xfId="102"/>
    <cellStyle name="40% - Акцент5 2_Домофоны" xfId="103"/>
    <cellStyle name="40% - Акцент5 3" xfId="104"/>
    <cellStyle name="40% - Акцент5 3 2" xfId="105"/>
    <cellStyle name="40% - Акцент6 2" xfId="106"/>
    <cellStyle name="40% - Акцент6 2 2" xfId="107"/>
    <cellStyle name="40% - Акцент6 2 2 2" xfId="108"/>
    <cellStyle name="40% - Акцент6 2 3" xfId="109"/>
    <cellStyle name="40% - Акцент6 2_Домофоны" xfId="110"/>
    <cellStyle name="40% - Акцент6 3" xfId="111"/>
    <cellStyle name="40% - Акцент6 3 2" xfId="112"/>
    <cellStyle name="60% - Accent1" xfId="113"/>
    <cellStyle name="60% - Accent2" xfId="114"/>
    <cellStyle name="60% - Accent3" xfId="115"/>
    <cellStyle name="60% - Accent4" xfId="116"/>
    <cellStyle name="60% - Accent5" xfId="117"/>
    <cellStyle name="60% - Accent6" xfId="118"/>
    <cellStyle name="60% - Акцент1 2" xfId="119"/>
    <cellStyle name="60% - Акцент1 3" xfId="120"/>
    <cellStyle name="60% - Акцент1 3 2" xfId="121"/>
    <cellStyle name="60% - Акцент2 2" xfId="122"/>
    <cellStyle name="60% - Акцент2 3" xfId="123"/>
    <cellStyle name="60% - Акцент2 3 2" xfId="124"/>
    <cellStyle name="60% - Акцент3 2" xfId="125"/>
    <cellStyle name="60% - Акцент3 3" xfId="126"/>
    <cellStyle name="60% - Акцент3 3 2" xfId="127"/>
    <cellStyle name="60% - Акцент4 2" xfId="128"/>
    <cellStyle name="60% - Акцент4 3" xfId="129"/>
    <cellStyle name="60% - Акцент4 3 2" xfId="130"/>
    <cellStyle name="60% - Акцент5 2" xfId="131"/>
    <cellStyle name="60% - Акцент5 3" xfId="132"/>
    <cellStyle name="60% - Акцент5 3 2" xfId="133"/>
    <cellStyle name="60% - Акцент6 2" xfId="134"/>
    <cellStyle name="60% - Акцент6 3" xfId="135"/>
    <cellStyle name="60% - Акцент6 3 2" xfId="136"/>
    <cellStyle name="A modif Blanc" xfId="137"/>
    <cellStyle name="A modifier" xfId="138"/>
    <cellStyle name="Accent1" xfId="139"/>
    <cellStyle name="Accent1 - 20%" xfId="140"/>
    <cellStyle name="Accent1 - 40%" xfId="141"/>
    <cellStyle name="Accent1 - 60%" xfId="142"/>
    <cellStyle name="Accent2" xfId="143"/>
    <cellStyle name="Accent2 - 20%" xfId="144"/>
    <cellStyle name="Accent2 - 40%" xfId="145"/>
    <cellStyle name="Accent2 - 60%" xfId="146"/>
    <cellStyle name="Accent3" xfId="147"/>
    <cellStyle name="Accent3 - 20%" xfId="148"/>
    <cellStyle name="Accent3 - 40%" xfId="149"/>
    <cellStyle name="Accent3 - 60%" xfId="150"/>
    <cellStyle name="Accent4" xfId="151"/>
    <cellStyle name="Accent4 - 20%" xfId="152"/>
    <cellStyle name="Accent4 - 40%" xfId="153"/>
    <cellStyle name="Accent4 - 60%" xfId="154"/>
    <cellStyle name="Accent5" xfId="155"/>
    <cellStyle name="Accent5 - 20%" xfId="156"/>
    <cellStyle name="Accent5 - 40%" xfId="157"/>
    <cellStyle name="Accent5 - 60%" xfId="158"/>
    <cellStyle name="Accent6" xfId="159"/>
    <cellStyle name="Accent6 - 20%" xfId="160"/>
    <cellStyle name="Accent6 - 40%" xfId="161"/>
    <cellStyle name="Accent6 - 60%" xfId="162"/>
    <cellStyle name="Bad" xfId="163"/>
    <cellStyle name="Calc Currency (0)" xfId="164"/>
    <cellStyle name="Calc Currency (2)" xfId="165"/>
    <cellStyle name="Calc Percent (0)" xfId="166"/>
    <cellStyle name="Calc Percent (1)" xfId="167"/>
    <cellStyle name="Calc Percent (2)" xfId="168"/>
    <cellStyle name="Calc Units (0)" xfId="169"/>
    <cellStyle name="Calc Units (1)" xfId="170"/>
    <cellStyle name="Calc Units (2)" xfId="171"/>
    <cellStyle name="Calculation" xfId="172"/>
    <cellStyle name="Calculation 2" xfId="173"/>
    <cellStyle name="Calculation 2 2" xfId="174"/>
    <cellStyle name="Calculation 2 3" xfId="175"/>
    <cellStyle name="Calculation 3" xfId="176"/>
    <cellStyle name="Calculation 3 2" xfId="177"/>
    <cellStyle name="Calculation 3 3" xfId="178"/>
    <cellStyle name="Calculation 4" xfId="179"/>
    <cellStyle name="category" xfId="180"/>
    <cellStyle name="Check Cell" xfId="181"/>
    <cellStyle name="Comma [00]" xfId="182"/>
    <cellStyle name="Comma 2" xfId="183"/>
    <cellStyle name="Currency [00]" xfId="184"/>
    <cellStyle name="Date Short" xfId="185"/>
    <cellStyle name="earky [0]_laroux" xfId="186"/>
    <cellStyle name="earky_laroux" xfId="187"/>
    <cellStyle name="Emphasis 1" xfId="188"/>
    <cellStyle name="Emphasis 2" xfId="189"/>
    <cellStyle name="Emphasis 3" xfId="190"/>
    <cellStyle name="Enter Currency (0)" xfId="191"/>
    <cellStyle name="Enter Currency (2)" xfId="192"/>
    <cellStyle name="Enter Units (0)" xfId="193"/>
    <cellStyle name="Enter Units (1)" xfId="194"/>
    <cellStyle name="Enter Units (2)" xfId="195"/>
    <cellStyle name="Excel Built-in Normal" xfId="196"/>
    <cellStyle name="Excel_BuiltIn_Обычный 2" xfId="197"/>
    <cellStyle name="Explanatory Text" xfId="198"/>
    <cellStyle name="Good" xfId="199"/>
    <cellStyle name="Grey" xfId="200"/>
    <cellStyle name="HEADER" xfId="201"/>
    <cellStyle name="Header1" xfId="202"/>
    <cellStyle name="Header2" xfId="203"/>
    <cellStyle name="Header2 2" xfId="204"/>
    <cellStyle name="Header2 2 2" xfId="205"/>
    <cellStyle name="Header2 2 3" xfId="206"/>
    <cellStyle name="Header2 3" xfId="207"/>
    <cellStyle name="Header2 3 2" xfId="208"/>
    <cellStyle name="Header2 3 3" xfId="209"/>
    <cellStyle name="Header2 4" xfId="210"/>
    <cellStyle name="Header2 4 2" xfId="211"/>
    <cellStyle name="Header2 4 3" xfId="212"/>
    <cellStyle name="Header2 5" xfId="213"/>
    <cellStyle name="Heading 1" xfId="214"/>
    <cellStyle name="Heading 2" xfId="215"/>
    <cellStyle name="Heading 3" xfId="216"/>
    <cellStyle name="Heading 4" xfId="217"/>
    <cellStyle name="Input" xfId="218"/>
    <cellStyle name="Input [yellow]" xfId="219"/>
    <cellStyle name="Input [yellow] 2" xfId="220"/>
    <cellStyle name="Input [yellow] 2 2" xfId="221"/>
    <cellStyle name="Input [yellow] 2 3" xfId="222"/>
    <cellStyle name="Input [yellow] 3" xfId="223"/>
    <cellStyle name="Input [yellow] 3 2" xfId="224"/>
    <cellStyle name="Input [yellow] 3 3" xfId="225"/>
    <cellStyle name="Input [yellow] 4" xfId="226"/>
    <cellStyle name="Input [yellow] 4 2" xfId="227"/>
    <cellStyle name="Input [yellow] 4 3" xfId="228"/>
    <cellStyle name="Input 2" xfId="229"/>
    <cellStyle name="Input 2 2" xfId="230"/>
    <cellStyle name="Input 2 3" xfId="231"/>
    <cellStyle name="Input 3" xfId="232"/>
    <cellStyle name="Input 3 2" xfId="233"/>
    <cellStyle name="Input 4" xfId="234"/>
    <cellStyle name="Input 4 2" xfId="235"/>
    <cellStyle name="Input 5" xfId="236"/>
    <cellStyle name="Input 5 2" xfId="237"/>
    <cellStyle name="Input 6" xfId="238"/>
    <cellStyle name="Input 6 2" xfId="239"/>
    <cellStyle name="Input 7" xfId="240"/>
    <cellStyle name="Input 7 2" xfId="241"/>
    <cellStyle name="Input 8" xfId="242"/>
    <cellStyle name="Input 9" xfId="243"/>
    <cellStyle name="Input_Falcon Eye" xfId="244"/>
    <cellStyle name="Licence" xfId="245"/>
    <cellStyle name="Link Currency (0)" xfId="246"/>
    <cellStyle name="Link Currency (2)" xfId="247"/>
    <cellStyle name="Link Units (0)" xfId="248"/>
    <cellStyle name="Link Units (1)" xfId="249"/>
    <cellStyle name="Link Units (2)" xfId="250"/>
    <cellStyle name="Linked Cell" xfId="251"/>
    <cellStyle name="Milliers [0]_laroux" xfId="252"/>
    <cellStyle name="Milliers_laroux" xfId="253"/>
    <cellStyle name="miny_laroux" xfId="254"/>
    <cellStyle name="Model" xfId="255"/>
    <cellStyle name="Neutral" xfId="256"/>
    <cellStyle name="Normal - Style1" xfId="257"/>
    <cellStyle name="normalni_laroux" xfId="258"/>
    <cellStyle name="Note" xfId="259"/>
    <cellStyle name="Note 2" xfId="260"/>
    <cellStyle name="Note 2 2" xfId="261"/>
    <cellStyle name="Note 2 3" xfId="262"/>
    <cellStyle name="Note 3" xfId="263"/>
    <cellStyle name="Note 3 2" xfId="264"/>
    <cellStyle name="Note 3 3" xfId="265"/>
    <cellStyle name="Note 4" xfId="266"/>
    <cellStyle name="Note 4 2" xfId="267"/>
    <cellStyle name="Note 5" xfId="268"/>
    <cellStyle name="Output" xfId="269"/>
    <cellStyle name="Output 2" xfId="270"/>
    <cellStyle name="Output 2 2" xfId="271"/>
    <cellStyle name="Output 3" xfId="272"/>
    <cellStyle name="Output 3 2" xfId="273"/>
    <cellStyle name="Output 4" xfId="274"/>
    <cellStyle name="Output 4 2" xfId="275"/>
    <cellStyle name="Output 5" xfId="276"/>
    <cellStyle name="Percent [0]" xfId="277"/>
    <cellStyle name="Percent [00]" xfId="278"/>
    <cellStyle name="Percent [2]" xfId="279"/>
    <cellStyle name="PrePop Currency (0)" xfId="280"/>
    <cellStyle name="PrePop Currency (2)" xfId="281"/>
    <cellStyle name="PrePop Units (0)" xfId="282"/>
    <cellStyle name="PrePop Units (1)" xfId="283"/>
    <cellStyle name="PrePop Units (2)" xfId="284"/>
    <cellStyle name="SAPBEXaggData" xfId="285"/>
    <cellStyle name="SAPBEXaggData 2" xfId="286"/>
    <cellStyle name="SAPBEXaggData 2 2" xfId="287"/>
    <cellStyle name="SAPBEXaggData 2 3" xfId="288"/>
    <cellStyle name="SAPBEXaggData 3" xfId="289"/>
    <cellStyle name="SAPBEXaggData 3 2" xfId="290"/>
    <cellStyle name="SAPBEXaggData 3 3" xfId="291"/>
    <cellStyle name="SAPBEXaggData 4" xfId="292"/>
    <cellStyle name="SAPBEXaggData 4 2" xfId="293"/>
    <cellStyle name="SAPBEXaggData 5" xfId="294"/>
    <cellStyle name="SAPBEXaggDataEmph" xfId="295"/>
    <cellStyle name="SAPBEXaggDataEmph 2" xfId="296"/>
    <cellStyle name="SAPBEXaggDataEmph 2 2" xfId="297"/>
    <cellStyle name="SAPBEXaggDataEmph 2 3" xfId="298"/>
    <cellStyle name="SAPBEXaggDataEmph 3" xfId="299"/>
    <cellStyle name="SAPBEXaggDataEmph 3 2" xfId="300"/>
    <cellStyle name="SAPBEXaggDataEmph 3 3" xfId="301"/>
    <cellStyle name="SAPBEXaggDataEmph 4" xfId="302"/>
    <cellStyle name="SAPBEXaggDataEmph 4 2" xfId="303"/>
    <cellStyle name="SAPBEXaggDataEmph 5" xfId="304"/>
    <cellStyle name="SAPBEXaggItem" xfId="305"/>
    <cellStyle name="SAPBEXaggItem 2" xfId="306"/>
    <cellStyle name="SAPBEXaggItem 2 2" xfId="307"/>
    <cellStyle name="SAPBEXaggItem 2 3" xfId="308"/>
    <cellStyle name="SAPBEXaggItem 3" xfId="309"/>
    <cellStyle name="SAPBEXaggItem 3 2" xfId="310"/>
    <cellStyle name="SAPBEXaggItem 3 3" xfId="311"/>
    <cellStyle name="SAPBEXaggItem 4" xfId="312"/>
    <cellStyle name="SAPBEXaggItem 4 2" xfId="313"/>
    <cellStyle name="SAPBEXaggItem 5" xfId="314"/>
    <cellStyle name="SAPBEXaggItemX" xfId="315"/>
    <cellStyle name="SAPBEXaggItemX 2" xfId="316"/>
    <cellStyle name="SAPBEXaggItemX 2 2" xfId="317"/>
    <cellStyle name="SAPBEXaggItemX 2 3" xfId="318"/>
    <cellStyle name="SAPBEXaggItemX 3" xfId="319"/>
    <cellStyle name="SAPBEXaggItemX 3 2" xfId="320"/>
    <cellStyle name="SAPBEXaggItemX 3 3" xfId="321"/>
    <cellStyle name="SAPBEXaggItemX 4" xfId="322"/>
    <cellStyle name="SAPBEXaggItemX 4 2" xfId="323"/>
    <cellStyle name="SAPBEXaggItemX 5" xfId="324"/>
    <cellStyle name="SAPBEXchaText" xfId="325"/>
    <cellStyle name="SAPBEXexcBad7" xfId="326"/>
    <cellStyle name="SAPBEXexcBad7 2" xfId="327"/>
    <cellStyle name="SAPBEXexcBad7 2 2" xfId="328"/>
    <cellStyle name="SAPBEXexcBad7 2 3" xfId="329"/>
    <cellStyle name="SAPBEXexcBad7 3" xfId="330"/>
    <cellStyle name="SAPBEXexcBad7 3 2" xfId="331"/>
    <cellStyle name="SAPBEXexcBad7 3 3" xfId="332"/>
    <cellStyle name="SAPBEXexcBad7 4" xfId="333"/>
    <cellStyle name="SAPBEXexcBad7 4 2" xfId="334"/>
    <cellStyle name="SAPBEXexcBad7 5" xfId="335"/>
    <cellStyle name="SAPBEXexcBad8" xfId="336"/>
    <cellStyle name="SAPBEXexcBad8 2" xfId="337"/>
    <cellStyle name="SAPBEXexcBad8 2 2" xfId="338"/>
    <cellStyle name="SAPBEXexcBad8 2 3" xfId="339"/>
    <cellStyle name="SAPBEXexcBad8 3" xfId="340"/>
    <cellStyle name="SAPBEXexcBad8 3 2" xfId="341"/>
    <cellStyle name="SAPBEXexcBad8 3 3" xfId="342"/>
    <cellStyle name="SAPBEXexcBad8 4" xfId="343"/>
    <cellStyle name="SAPBEXexcBad8 4 2" xfId="344"/>
    <cellStyle name="SAPBEXexcBad8 5" xfId="345"/>
    <cellStyle name="SAPBEXexcBad9" xfId="346"/>
    <cellStyle name="SAPBEXexcBad9 2" xfId="347"/>
    <cellStyle name="SAPBEXexcBad9 2 2" xfId="348"/>
    <cellStyle name="SAPBEXexcBad9 2 3" xfId="349"/>
    <cellStyle name="SAPBEXexcBad9 3" xfId="350"/>
    <cellStyle name="SAPBEXexcBad9 3 2" xfId="351"/>
    <cellStyle name="SAPBEXexcBad9 3 3" xfId="352"/>
    <cellStyle name="SAPBEXexcBad9 4" xfId="353"/>
    <cellStyle name="SAPBEXexcBad9 4 2" xfId="354"/>
    <cellStyle name="SAPBEXexcBad9 5" xfId="355"/>
    <cellStyle name="SAPBEXexcCritical4" xfId="356"/>
    <cellStyle name="SAPBEXexcCritical4 2" xfId="357"/>
    <cellStyle name="SAPBEXexcCritical4 2 2" xfId="358"/>
    <cellStyle name="SAPBEXexcCritical4 2 3" xfId="359"/>
    <cellStyle name="SAPBEXexcCritical4 3" xfId="360"/>
    <cellStyle name="SAPBEXexcCritical4 3 2" xfId="361"/>
    <cellStyle name="SAPBEXexcCritical4 3 3" xfId="362"/>
    <cellStyle name="SAPBEXexcCritical4 4" xfId="363"/>
    <cellStyle name="SAPBEXexcCritical4 4 2" xfId="364"/>
    <cellStyle name="SAPBEXexcCritical4 5" xfId="365"/>
    <cellStyle name="SAPBEXexcCritical5" xfId="366"/>
    <cellStyle name="SAPBEXexcCritical5 2" xfId="367"/>
    <cellStyle name="SAPBEXexcCritical5 2 2" xfId="368"/>
    <cellStyle name="SAPBEXexcCritical5 2 3" xfId="369"/>
    <cellStyle name="SAPBEXexcCritical5 3" xfId="370"/>
    <cellStyle name="SAPBEXexcCritical5 3 2" xfId="371"/>
    <cellStyle name="SAPBEXexcCritical5 3 3" xfId="372"/>
    <cellStyle name="SAPBEXexcCritical5 4" xfId="373"/>
    <cellStyle name="SAPBEXexcCritical5 4 2" xfId="374"/>
    <cellStyle name="SAPBEXexcCritical5 5" xfId="375"/>
    <cellStyle name="SAPBEXexcCritical6" xfId="376"/>
    <cellStyle name="SAPBEXexcCritical6 2" xfId="377"/>
    <cellStyle name="SAPBEXexcCritical6 2 2" xfId="378"/>
    <cellStyle name="SAPBEXexcCritical6 2 3" xfId="379"/>
    <cellStyle name="SAPBEXexcCritical6 3" xfId="380"/>
    <cellStyle name="SAPBEXexcCritical6 3 2" xfId="381"/>
    <cellStyle name="SAPBEXexcCritical6 3 3" xfId="382"/>
    <cellStyle name="SAPBEXexcCritical6 4" xfId="383"/>
    <cellStyle name="SAPBEXexcCritical6 4 2" xfId="384"/>
    <cellStyle name="SAPBEXexcCritical6 5" xfId="385"/>
    <cellStyle name="SAPBEXexcGood1" xfId="386"/>
    <cellStyle name="SAPBEXexcGood1 2" xfId="387"/>
    <cellStyle name="SAPBEXexcGood1 2 2" xfId="388"/>
    <cellStyle name="SAPBEXexcGood1 2 3" xfId="389"/>
    <cellStyle name="SAPBEXexcGood1 3" xfId="390"/>
    <cellStyle name="SAPBEXexcGood1 3 2" xfId="391"/>
    <cellStyle name="SAPBEXexcGood1 3 3" xfId="392"/>
    <cellStyle name="SAPBEXexcGood1 4" xfId="393"/>
    <cellStyle name="SAPBEXexcGood1 4 2" xfId="394"/>
    <cellStyle name="SAPBEXexcGood1 5" xfId="395"/>
    <cellStyle name="SAPBEXexcGood2" xfId="396"/>
    <cellStyle name="SAPBEXexcGood2 2" xfId="397"/>
    <cellStyle name="SAPBEXexcGood2 2 2" xfId="398"/>
    <cellStyle name="SAPBEXexcGood2 2 3" xfId="399"/>
    <cellStyle name="SAPBEXexcGood2 3" xfId="400"/>
    <cellStyle name="SAPBEXexcGood2 3 2" xfId="401"/>
    <cellStyle name="SAPBEXexcGood2 3 3" xfId="402"/>
    <cellStyle name="SAPBEXexcGood2 4" xfId="403"/>
    <cellStyle name="SAPBEXexcGood2 4 2" xfId="404"/>
    <cellStyle name="SAPBEXexcGood2 5" xfId="405"/>
    <cellStyle name="SAPBEXexcGood3" xfId="406"/>
    <cellStyle name="SAPBEXexcGood3 2" xfId="407"/>
    <cellStyle name="SAPBEXexcGood3 2 2" xfId="408"/>
    <cellStyle name="SAPBEXexcGood3 2 3" xfId="409"/>
    <cellStyle name="SAPBEXexcGood3 3" xfId="410"/>
    <cellStyle name="SAPBEXexcGood3 3 2" xfId="411"/>
    <cellStyle name="SAPBEXexcGood3 3 3" xfId="412"/>
    <cellStyle name="SAPBEXexcGood3 4" xfId="413"/>
    <cellStyle name="SAPBEXexcGood3 4 2" xfId="414"/>
    <cellStyle name="SAPBEXexcGood3 5" xfId="415"/>
    <cellStyle name="SAPBEXfilterDrill" xfId="416"/>
    <cellStyle name="SAPBEXfilterItem" xfId="417"/>
    <cellStyle name="SAPBEXfilterText" xfId="418"/>
    <cellStyle name="SAPBEXformats" xfId="419"/>
    <cellStyle name="SAPBEXformats 2" xfId="420"/>
    <cellStyle name="SAPBEXformats 2 2" xfId="421"/>
    <cellStyle name="SAPBEXformats 2 3" xfId="422"/>
    <cellStyle name="SAPBEXformats 3" xfId="423"/>
    <cellStyle name="SAPBEXformats 3 2" xfId="424"/>
    <cellStyle name="SAPBEXformats 3 3" xfId="425"/>
    <cellStyle name="SAPBEXformats 4" xfId="426"/>
    <cellStyle name="SAPBEXformats 4 2" xfId="427"/>
    <cellStyle name="SAPBEXformats 5" xfId="428"/>
    <cellStyle name="SAPBEXheaderItem" xfId="429"/>
    <cellStyle name="SAPBEXheaderText" xfId="430"/>
    <cellStyle name="SAPBEXHLevel0" xfId="431"/>
    <cellStyle name="SAPBEXHLevel0 2" xfId="432"/>
    <cellStyle name="SAPBEXHLevel0 2 2" xfId="433"/>
    <cellStyle name="SAPBEXHLevel0 2 3" xfId="434"/>
    <cellStyle name="SAPBEXHLevel0 3" xfId="435"/>
    <cellStyle name="SAPBEXHLevel0 3 2" xfId="436"/>
    <cellStyle name="SAPBEXHLevel0 3 3" xfId="437"/>
    <cellStyle name="SAPBEXHLevel0 4" xfId="438"/>
    <cellStyle name="SAPBEXHLevel0 4 2" xfId="439"/>
    <cellStyle name="SAPBEXHLevel0 5" xfId="440"/>
    <cellStyle name="SAPBEXHLevel0X" xfId="441"/>
    <cellStyle name="SAPBEXHLevel0X 2" xfId="442"/>
    <cellStyle name="SAPBEXHLevel0X 2 2" xfId="443"/>
    <cellStyle name="SAPBEXHLevel0X 2 3" xfId="444"/>
    <cellStyle name="SAPBEXHLevel0X 3" xfId="445"/>
    <cellStyle name="SAPBEXHLevel0X 3 2" xfId="446"/>
    <cellStyle name="SAPBEXHLevel0X 3 3" xfId="447"/>
    <cellStyle name="SAPBEXHLevel0X 4" xfId="448"/>
    <cellStyle name="SAPBEXHLevel0X 4 2" xfId="449"/>
    <cellStyle name="SAPBEXHLevel0X 5" xfId="450"/>
    <cellStyle name="SAPBEXHLevel1" xfId="451"/>
    <cellStyle name="SAPBEXHLevel1 2" xfId="452"/>
    <cellStyle name="SAPBEXHLevel1 2 2" xfId="453"/>
    <cellStyle name="SAPBEXHLevel1 2 3" xfId="454"/>
    <cellStyle name="SAPBEXHLevel1 3" xfId="455"/>
    <cellStyle name="SAPBEXHLevel1 3 2" xfId="456"/>
    <cellStyle name="SAPBEXHLevel1 3 3" xfId="457"/>
    <cellStyle name="SAPBEXHLevel1 4" xfId="458"/>
    <cellStyle name="SAPBEXHLevel1 4 2" xfId="459"/>
    <cellStyle name="SAPBEXHLevel1 5" xfId="460"/>
    <cellStyle name="SAPBEXHLevel1X" xfId="461"/>
    <cellStyle name="SAPBEXHLevel1X 2" xfId="462"/>
    <cellStyle name="SAPBEXHLevel1X 2 2" xfId="463"/>
    <cellStyle name="SAPBEXHLevel1X 2 3" xfId="464"/>
    <cellStyle name="SAPBEXHLevel1X 3" xfId="465"/>
    <cellStyle name="SAPBEXHLevel1X 3 2" xfId="466"/>
    <cellStyle name="SAPBEXHLevel1X 3 3" xfId="467"/>
    <cellStyle name="SAPBEXHLevel1X 4" xfId="468"/>
    <cellStyle name="SAPBEXHLevel1X 4 2" xfId="469"/>
    <cellStyle name="SAPBEXHLevel1X 5" xfId="470"/>
    <cellStyle name="SAPBEXHLevel2" xfId="471"/>
    <cellStyle name="SAPBEXHLevel2 2" xfId="472"/>
    <cellStyle name="SAPBEXHLevel2 2 2" xfId="473"/>
    <cellStyle name="SAPBEXHLevel2 2 3" xfId="474"/>
    <cellStyle name="SAPBEXHLevel2 3" xfId="475"/>
    <cellStyle name="SAPBEXHLevel2 3 2" xfId="476"/>
    <cellStyle name="SAPBEXHLevel2 3 3" xfId="477"/>
    <cellStyle name="SAPBEXHLevel2 4" xfId="478"/>
    <cellStyle name="SAPBEXHLevel2 4 2" xfId="479"/>
    <cellStyle name="SAPBEXHLevel2 5" xfId="480"/>
    <cellStyle name="SAPBEXHLevel2X" xfId="481"/>
    <cellStyle name="SAPBEXHLevel2X 2" xfId="482"/>
    <cellStyle name="SAPBEXHLevel2X 2 2" xfId="483"/>
    <cellStyle name="SAPBEXHLevel2X 2 3" xfId="484"/>
    <cellStyle name="SAPBEXHLevel2X 3" xfId="485"/>
    <cellStyle name="SAPBEXHLevel2X 3 2" xfId="486"/>
    <cellStyle name="SAPBEXHLevel2X 3 3" xfId="487"/>
    <cellStyle name="SAPBEXHLevel2X 4" xfId="488"/>
    <cellStyle name="SAPBEXHLevel2X 4 2" xfId="489"/>
    <cellStyle name="SAPBEXHLevel2X 5" xfId="490"/>
    <cellStyle name="SAPBEXHLevel3" xfId="491"/>
    <cellStyle name="SAPBEXHLevel3 2" xfId="492"/>
    <cellStyle name="SAPBEXHLevel3 2 2" xfId="493"/>
    <cellStyle name="SAPBEXHLevel3 2 3" xfId="494"/>
    <cellStyle name="SAPBEXHLevel3 3" xfId="495"/>
    <cellStyle name="SAPBEXHLevel3 3 2" xfId="496"/>
    <cellStyle name="SAPBEXHLevel3 3 3" xfId="497"/>
    <cellStyle name="SAPBEXHLevel3 4" xfId="498"/>
    <cellStyle name="SAPBEXHLevel3 4 2" xfId="499"/>
    <cellStyle name="SAPBEXHLevel3 5" xfId="500"/>
    <cellStyle name="SAPBEXHLevel3X" xfId="501"/>
    <cellStyle name="SAPBEXHLevel3X 2" xfId="502"/>
    <cellStyle name="SAPBEXHLevel3X 2 2" xfId="503"/>
    <cellStyle name="SAPBEXHLevel3X 2 3" xfId="504"/>
    <cellStyle name="SAPBEXHLevel3X 3" xfId="505"/>
    <cellStyle name="SAPBEXHLevel3X 3 2" xfId="506"/>
    <cellStyle name="SAPBEXHLevel3X 3 3" xfId="507"/>
    <cellStyle name="SAPBEXHLevel3X 4" xfId="508"/>
    <cellStyle name="SAPBEXHLevel3X 4 2" xfId="509"/>
    <cellStyle name="SAPBEXHLevel3X 5" xfId="510"/>
    <cellStyle name="SAPBEXinputData" xfId="511"/>
    <cellStyle name="SAPBEXinputData 2" xfId="512"/>
    <cellStyle name="SAPBEXinputData 2 2" xfId="513"/>
    <cellStyle name="SAPBEXinputData 2 3" xfId="514"/>
    <cellStyle name="SAPBEXinputData 3" xfId="515"/>
    <cellStyle name="SAPBEXinputData 3 2" xfId="516"/>
    <cellStyle name="SAPBEXinputData 3 3" xfId="517"/>
    <cellStyle name="SAPBEXinputData 4" xfId="518"/>
    <cellStyle name="SAPBEXinputData 4 2" xfId="519"/>
    <cellStyle name="SAPBEXinputData 4 3" xfId="520"/>
    <cellStyle name="SAPBEXresData" xfId="521"/>
    <cellStyle name="SAPBEXresData 2" xfId="522"/>
    <cellStyle name="SAPBEXresData 2 2" xfId="523"/>
    <cellStyle name="SAPBEXresData 2 3" xfId="524"/>
    <cellStyle name="SAPBEXresData 3" xfId="525"/>
    <cellStyle name="SAPBEXresData 3 2" xfId="526"/>
    <cellStyle name="SAPBEXresData 3 3" xfId="527"/>
    <cellStyle name="SAPBEXresData 4" xfId="528"/>
    <cellStyle name="SAPBEXresData 4 2" xfId="529"/>
    <cellStyle name="SAPBEXresData 5" xfId="530"/>
    <cellStyle name="SAPBEXresDataEmph" xfId="531"/>
    <cellStyle name="SAPBEXresDataEmph 2" xfId="532"/>
    <cellStyle name="SAPBEXresDataEmph 2 2" xfId="533"/>
    <cellStyle name="SAPBEXresDataEmph 2 3" xfId="534"/>
    <cellStyle name="SAPBEXresDataEmph 3" xfId="535"/>
    <cellStyle name="SAPBEXresDataEmph 3 2" xfId="536"/>
    <cellStyle name="SAPBEXresDataEmph 3 3" xfId="537"/>
    <cellStyle name="SAPBEXresDataEmph 4" xfId="538"/>
    <cellStyle name="SAPBEXresDataEmph 4 2" xfId="539"/>
    <cellStyle name="SAPBEXresDataEmph 5" xfId="540"/>
    <cellStyle name="SAPBEXresItem" xfId="541"/>
    <cellStyle name="SAPBEXresItem 2" xfId="542"/>
    <cellStyle name="SAPBEXresItem 2 2" xfId="543"/>
    <cellStyle name="SAPBEXresItem 2 3" xfId="544"/>
    <cellStyle name="SAPBEXresItem 3" xfId="545"/>
    <cellStyle name="SAPBEXresItem 3 2" xfId="546"/>
    <cellStyle name="SAPBEXresItem 3 3" xfId="547"/>
    <cellStyle name="SAPBEXresItem 4" xfId="548"/>
    <cellStyle name="SAPBEXresItem 4 2" xfId="549"/>
    <cellStyle name="SAPBEXresItem 5" xfId="550"/>
    <cellStyle name="SAPBEXresItemX" xfId="551"/>
    <cellStyle name="SAPBEXresItemX 2" xfId="552"/>
    <cellStyle name="SAPBEXresItemX 2 2" xfId="553"/>
    <cellStyle name="SAPBEXresItemX 2 3" xfId="554"/>
    <cellStyle name="SAPBEXresItemX 3" xfId="555"/>
    <cellStyle name="SAPBEXresItemX 3 2" xfId="556"/>
    <cellStyle name="SAPBEXresItemX 3 3" xfId="557"/>
    <cellStyle name="SAPBEXresItemX 4" xfId="558"/>
    <cellStyle name="SAPBEXresItemX 4 2" xfId="559"/>
    <cellStyle name="SAPBEXresItemX 5" xfId="560"/>
    <cellStyle name="SAPBEXstdData" xfId="561"/>
    <cellStyle name="SAPBEXstdData 2" xfId="562"/>
    <cellStyle name="SAPBEXstdData 2 2" xfId="563"/>
    <cellStyle name="SAPBEXstdData 2 3" xfId="564"/>
    <cellStyle name="SAPBEXstdData 3" xfId="565"/>
    <cellStyle name="SAPBEXstdData 3 2" xfId="566"/>
    <cellStyle name="SAPBEXstdData 3 3" xfId="567"/>
    <cellStyle name="SAPBEXstdData 4" xfId="568"/>
    <cellStyle name="SAPBEXstdData 4 2" xfId="569"/>
    <cellStyle name="SAPBEXstdData 5" xfId="570"/>
    <cellStyle name="SAPBEXstdDataEmph" xfId="571"/>
    <cellStyle name="SAPBEXstdDataEmph 2" xfId="572"/>
    <cellStyle name="SAPBEXstdDataEmph 2 2" xfId="573"/>
    <cellStyle name="SAPBEXstdDataEmph 2 3" xfId="574"/>
    <cellStyle name="SAPBEXstdDataEmph 3" xfId="575"/>
    <cellStyle name="SAPBEXstdDataEmph 3 2" xfId="576"/>
    <cellStyle name="SAPBEXstdDataEmph 3 3" xfId="577"/>
    <cellStyle name="SAPBEXstdDataEmph 4" xfId="578"/>
    <cellStyle name="SAPBEXstdDataEmph 4 2" xfId="579"/>
    <cellStyle name="SAPBEXstdDataEmph 5" xfId="580"/>
    <cellStyle name="SAPBEXstdItem" xfId="581"/>
    <cellStyle name="SAPBEXstdItem 2" xfId="582"/>
    <cellStyle name="SAPBEXstdItem 2 2" xfId="583"/>
    <cellStyle name="SAPBEXstdItem 2 3" xfId="584"/>
    <cellStyle name="SAPBEXstdItem 3" xfId="585"/>
    <cellStyle name="SAPBEXstdItem 3 2" xfId="586"/>
    <cellStyle name="SAPBEXstdItem 3 3" xfId="587"/>
    <cellStyle name="SAPBEXstdItem 4" xfId="588"/>
    <cellStyle name="SAPBEXstdItem 4 2" xfId="589"/>
    <cellStyle name="SAPBEXstdItem 5" xfId="590"/>
    <cellStyle name="SAPBEXstdItemX" xfId="591"/>
    <cellStyle name="SAPBEXstdItemX 2" xfId="592"/>
    <cellStyle name="SAPBEXstdItemX 2 2" xfId="593"/>
    <cellStyle name="SAPBEXstdItemX 2 3" xfId="594"/>
    <cellStyle name="SAPBEXstdItemX 3" xfId="595"/>
    <cellStyle name="SAPBEXstdItemX 3 2" xfId="596"/>
    <cellStyle name="SAPBEXstdItemX 3 3" xfId="597"/>
    <cellStyle name="SAPBEXstdItemX 4" xfId="598"/>
    <cellStyle name="SAPBEXstdItemX 4 2" xfId="599"/>
    <cellStyle name="SAPBEXstdItemX 5" xfId="600"/>
    <cellStyle name="SAPBEXtitle" xfId="601"/>
    <cellStyle name="SAPBEXundefined" xfId="602"/>
    <cellStyle name="SAPBEXundefined 2" xfId="603"/>
    <cellStyle name="SAPBEXundefined 2 2" xfId="604"/>
    <cellStyle name="SAPBEXundefined 2 3" xfId="605"/>
    <cellStyle name="SAPBEXundefined 3" xfId="606"/>
    <cellStyle name="SAPBEXundefined 3 2" xfId="607"/>
    <cellStyle name="SAPBEXundefined 3 3" xfId="608"/>
    <cellStyle name="SAPBEXundefined 4" xfId="609"/>
    <cellStyle name="SAPBEXundefined 4 2" xfId="610"/>
    <cellStyle name="SAPBEXundefined 5" xfId="611"/>
    <cellStyle name="Sheet Title" xfId="612"/>
    <cellStyle name="Standard" xfId="613"/>
    <cellStyle name="subhead" xfId="614"/>
    <cellStyle name="Text Indent A" xfId="615"/>
    <cellStyle name="Text Indent B" xfId="616"/>
    <cellStyle name="Text Indent C" xfId="617"/>
    <cellStyle name="Title" xfId="618"/>
    <cellStyle name="Total" xfId="619"/>
    <cellStyle name="Total 2" xfId="620"/>
    <cellStyle name="Total 2 2" xfId="621"/>
    <cellStyle name="Total 2 3" xfId="622"/>
    <cellStyle name="Total 3" xfId="623"/>
    <cellStyle name="Total 3 2" xfId="624"/>
    <cellStyle name="Total 3 3" xfId="625"/>
    <cellStyle name="Total 4" xfId="626"/>
    <cellStyle name="Total 4 2" xfId="627"/>
    <cellStyle name="Total 5" xfId="628"/>
    <cellStyle name="Warning Text" xfId="629"/>
    <cellStyle name="Акцент1 2" xfId="630"/>
    <cellStyle name="Акцент1 3" xfId="631"/>
    <cellStyle name="Акцент1 3 2" xfId="632"/>
    <cellStyle name="Акцент2 2" xfId="633"/>
    <cellStyle name="Акцент2 3" xfId="634"/>
    <cellStyle name="Акцент2 3 2" xfId="635"/>
    <cellStyle name="Акцент3 2" xfId="636"/>
    <cellStyle name="Акцент3 3" xfId="637"/>
    <cellStyle name="Акцент3 3 2" xfId="638"/>
    <cellStyle name="Акцент4 2" xfId="639"/>
    <cellStyle name="Акцент4 3" xfId="640"/>
    <cellStyle name="Акцент4 3 2" xfId="641"/>
    <cellStyle name="Акцент5 2" xfId="642"/>
    <cellStyle name="Акцент5 3" xfId="643"/>
    <cellStyle name="Акцент5 3 2" xfId="644"/>
    <cellStyle name="Акцент6 2" xfId="645"/>
    <cellStyle name="Акцент6 3" xfId="646"/>
    <cellStyle name="Акцент6 3 2" xfId="647"/>
    <cellStyle name="Ввод  2" xfId="648"/>
    <cellStyle name="Ввод  2 2" xfId="649"/>
    <cellStyle name="Ввод  2 2 2" xfId="650"/>
    <cellStyle name="Ввод  2 2 3" xfId="651"/>
    <cellStyle name="Ввод  2 3" xfId="652"/>
    <cellStyle name="Ввод  2 3 2" xfId="653"/>
    <cellStyle name="Ввод  2 4" xfId="654"/>
    <cellStyle name="Ввод  3" xfId="655"/>
    <cellStyle name="Ввод  3 2" xfId="656"/>
    <cellStyle name="Ввод  3 2 2" xfId="657"/>
    <cellStyle name="Ввод  3 2 2 2" xfId="658"/>
    <cellStyle name="Ввод  3 2 2 3" xfId="659"/>
    <cellStyle name="Ввод  3 2 3" xfId="660"/>
    <cellStyle name="Ввод  3 2 3 2" xfId="661"/>
    <cellStyle name="Ввод  3 2 4" xfId="662"/>
    <cellStyle name="Ввод  3 3" xfId="663"/>
    <cellStyle name="Ввод  3 3 2" xfId="664"/>
    <cellStyle name="Ввод  3 3 3" xfId="665"/>
    <cellStyle name="Ввод  3 4" xfId="666"/>
    <cellStyle name="Ввод  3 4 2" xfId="667"/>
    <cellStyle name="Ввод  3 5" xfId="668"/>
    <cellStyle name="Вывод 2" xfId="669"/>
    <cellStyle name="Вывод 2 2" xfId="670"/>
    <cellStyle name="Вывод 2 2 2" xfId="671"/>
    <cellStyle name="Вывод 2 3" xfId="672"/>
    <cellStyle name="Вывод 2 3 2" xfId="673"/>
    <cellStyle name="Вывод 2 4" xfId="674"/>
    <cellStyle name="Вывод 2 4 2" xfId="675"/>
    <cellStyle name="Вывод 2 5" xfId="676"/>
    <cellStyle name="Вывод 3" xfId="677"/>
    <cellStyle name="Вывод 3 2" xfId="678"/>
    <cellStyle name="Вывод 3 2 2" xfId="679"/>
    <cellStyle name="Вывод 3 2 2 2" xfId="680"/>
    <cellStyle name="Вывод 3 2 3" xfId="681"/>
    <cellStyle name="Вывод 3 2 3 2" xfId="682"/>
    <cellStyle name="Вывод 3 2 4" xfId="683"/>
    <cellStyle name="Вывод 3 2 4 2" xfId="684"/>
    <cellStyle name="Вывод 3 2 5" xfId="685"/>
    <cellStyle name="Вывод 3 3" xfId="686"/>
    <cellStyle name="Вывод 3 3 2" xfId="687"/>
    <cellStyle name="Вывод 3 4" xfId="688"/>
    <cellStyle name="Вывод 3 4 2" xfId="689"/>
    <cellStyle name="Вывод 3 5" xfId="690"/>
    <cellStyle name="Вывод 3 5 2" xfId="691"/>
    <cellStyle name="Вывод 3 6" xfId="692"/>
    <cellStyle name="Вычисление 2" xfId="693"/>
    <cellStyle name="Вычисление 2 2" xfId="694"/>
    <cellStyle name="Вычисление 2 2 2" xfId="695"/>
    <cellStyle name="Вычисление 2 2 3" xfId="696"/>
    <cellStyle name="Вычисление 2 3" xfId="697"/>
    <cellStyle name="Вычисление 2 3 2" xfId="698"/>
    <cellStyle name="Вычисление 2 4" xfId="699"/>
    <cellStyle name="Вычисление 3" xfId="700"/>
    <cellStyle name="Вычисление 3 2" xfId="701"/>
    <cellStyle name="Вычисление 3 2 2" xfId="702"/>
    <cellStyle name="Вычисление 3 2 2 2" xfId="703"/>
    <cellStyle name="Вычисление 3 2 2 3" xfId="704"/>
    <cellStyle name="Вычисление 3 2 3" xfId="705"/>
    <cellStyle name="Вычисление 3 2 3 2" xfId="706"/>
    <cellStyle name="Вычисление 3 2 4" xfId="707"/>
    <cellStyle name="Вычисление 3 3" xfId="708"/>
    <cellStyle name="Вычисление 3 3 2" xfId="709"/>
    <cellStyle name="Вычисление 3 3 3" xfId="710"/>
    <cellStyle name="Вычисление 3 4" xfId="711"/>
    <cellStyle name="Вычисление 3 4 2" xfId="712"/>
    <cellStyle name="Вычисление 3 5" xfId="713"/>
    <cellStyle name="Группа" xfId="714"/>
    <cellStyle name="Денежный 2" xfId="715"/>
    <cellStyle name="Денежный 2 10" xfId="716"/>
    <cellStyle name="Денежный 2 10 2" xfId="717"/>
    <cellStyle name="Денежный 2 11" xfId="718"/>
    <cellStyle name="Денежный 2 2" xfId="719"/>
    <cellStyle name="Денежный 2 2 2" xfId="720"/>
    <cellStyle name="Денежный 2 2 2 2" xfId="721"/>
    <cellStyle name="Денежный 2 2 2 2 2" xfId="722"/>
    <cellStyle name="Денежный 2 2 2 3" xfId="723"/>
    <cellStyle name="Денежный 2 2 3" xfId="724"/>
    <cellStyle name="Денежный 2 2 3 2" xfId="725"/>
    <cellStyle name="Денежный 2 2 4" xfId="726"/>
    <cellStyle name="Денежный 2 3" xfId="727"/>
    <cellStyle name="Денежный 2 3 2" xfId="728"/>
    <cellStyle name="Денежный 2 3 2 2" xfId="729"/>
    <cellStyle name="Денежный 2 3 2 2 2" xfId="730"/>
    <cellStyle name="Денежный 2 3 2 3" xfId="731"/>
    <cellStyle name="Денежный 2 3 3" xfId="732"/>
    <cellStyle name="Денежный 2 3 3 2" xfId="733"/>
    <cellStyle name="Денежный 2 3 4" xfId="734"/>
    <cellStyle name="Денежный 2 4" xfId="735"/>
    <cellStyle name="Денежный 2 4 2" xfId="736"/>
    <cellStyle name="Денежный 2 4 2 2" xfId="737"/>
    <cellStyle name="Денежный 2 4 2 2 2" xfId="738"/>
    <cellStyle name="Денежный 2 4 2 3" xfId="739"/>
    <cellStyle name="Денежный 2 4 3" xfId="740"/>
    <cellStyle name="Денежный 2 4 3 2" xfId="741"/>
    <cellStyle name="Денежный 2 4 4" xfId="742"/>
    <cellStyle name="Денежный 2 5" xfId="743"/>
    <cellStyle name="Денежный 2 5 2" xfId="744"/>
    <cellStyle name="Денежный 2 5 2 2" xfId="745"/>
    <cellStyle name="Денежный 2 5 2 2 2" xfId="746"/>
    <cellStyle name="Денежный 2 5 2 3" xfId="747"/>
    <cellStyle name="Денежный 2 5 3" xfId="748"/>
    <cellStyle name="Денежный 2 5 3 2" xfId="749"/>
    <cellStyle name="Денежный 2 5 4" xfId="750"/>
    <cellStyle name="Денежный 2 6" xfId="751"/>
    <cellStyle name="Денежный 2 6 2" xfId="752"/>
    <cellStyle name="Денежный 2 6 2 2" xfId="753"/>
    <cellStyle name="Денежный 2 6 2 2 2" xfId="754"/>
    <cellStyle name="Денежный 2 6 2 3" xfId="755"/>
    <cellStyle name="Денежный 2 6 3" xfId="756"/>
    <cellStyle name="Денежный 2 6 3 2" xfId="757"/>
    <cellStyle name="Денежный 2 6 4" xfId="758"/>
    <cellStyle name="Денежный 2 7" xfId="759"/>
    <cellStyle name="Денежный 2 7 2" xfId="760"/>
    <cellStyle name="Денежный 2 7 2 2" xfId="761"/>
    <cellStyle name="Денежный 2 7 2 2 2" xfId="762"/>
    <cellStyle name="Денежный 2 7 2 3" xfId="763"/>
    <cellStyle name="Денежный 2 7 3" xfId="764"/>
    <cellStyle name="Денежный 2 7 3 2" xfId="765"/>
    <cellStyle name="Денежный 2 7 4" xfId="766"/>
    <cellStyle name="Денежный 2 8" xfId="767"/>
    <cellStyle name="Денежный 2 8 2" xfId="768"/>
    <cellStyle name="Денежный 2 8 2 2" xfId="769"/>
    <cellStyle name="Денежный 2 8 3" xfId="770"/>
    <cellStyle name="Денежный 2 9" xfId="771"/>
    <cellStyle name="Денежный 2 9 2" xfId="772"/>
    <cellStyle name="Денежный 2 9 2 2" xfId="773"/>
    <cellStyle name="Денежный 2 9 3" xfId="774"/>
    <cellStyle name="Заголовок 1 2" xfId="775"/>
    <cellStyle name="Заголовок 1 3" xfId="776"/>
    <cellStyle name="Заголовок 2 2" xfId="777"/>
    <cellStyle name="Заголовок 2 3" xfId="778"/>
    <cellStyle name="Заголовок 3 2" xfId="779"/>
    <cellStyle name="Заголовок 3 3" xfId="780"/>
    <cellStyle name="Заголовок 4 2" xfId="781"/>
    <cellStyle name="Заголовок 4 3" xfId="782"/>
    <cellStyle name="Заголовок2" xfId="783"/>
    <cellStyle name="Заголовок2 2" xfId="784"/>
    <cellStyle name="Заголовок2 2 2" xfId="785"/>
    <cellStyle name="Заголовок2 3" xfId="786"/>
    <cellStyle name="Заголовок2 3 2" xfId="787"/>
    <cellStyle name="Заголовок2 4" xfId="788"/>
    <cellStyle name="Заголовок2 4 2" xfId="789"/>
    <cellStyle name="Заголовок2 5" xfId="790"/>
    <cellStyle name="Звезды" xfId="791"/>
    <cellStyle name="Звезды 2" xfId="792"/>
    <cellStyle name="Звезды 2 2" xfId="793"/>
    <cellStyle name="Звезды 3" xfId="794"/>
    <cellStyle name="Звезды 3 2" xfId="795"/>
    <cellStyle name="Звезды 4" xfId="796"/>
    <cellStyle name="Итог 2" xfId="797"/>
    <cellStyle name="Итог 2 2" xfId="798"/>
    <cellStyle name="Итог 2 2 2" xfId="799"/>
    <cellStyle name="Итог 2 2 3" xfId="800"/>
    <cellStyle name="Итог 2 3" xfId="801"/>
    <cellStyle name="Итог 2 3 2" xfId="802"/>
    <cellStyle name="Итог 2 3 3" xfId="803"/>
    <cellStyle name="Итог 2 4" xfId="804"/>
    <cellStyle name="Итог 2 4 2" xfId="805"/>
    <cellStyle name="Итог 2 5" xfId="806"/>
    <cellStyle name="Итог 3" xfId="807"/>
    <cellStyle name="Итог 3 2" xfId="808"/>
    <cellStyle name="Итог 3 2 2" xfId="809"/>
    <cellStyle name="Итог 3 2 3" xfId="810"/>
    <cellStyle name="Итог 3 3" xfId="811"/>
    <cellStyle name="Итог 3 3 2" xfId="812"/>
    <cellStyle name="Итог 3 3 3" xfId="813"/>
    <cellStyle name="Итог 3 4" xfId="814"/>
    <cellStyle name="Итог 3 4 2" xfId="815"/>
    <cellStyle name="Итог 3 5" xfId="816"/>
    <cellStyle name="Контрольная ячейка 2" xfId="817"/>
    <cellStyle name="Контрольная ячейка 3" xfId="818"/>
    <cellStyle name="Контрольная ячейка 3 2" xfId="819"/>
    <cellStyle name="Название 10" xfId="820"/>
    <cellStyle name="Название 10 2" xfId="821"/>
    <cellStyle name="Название 10 2 2" xfId="822"/>
    <cellStyle name="Название 10 2 3" xfId="823"/>
    <cellStyle name="Название 10 3" xfId="824"/>
    <cellStyle name="Название 10 3 2" xfId="825"/>
    <cellStyle name="Название 10 3 3" xfId="826"/>
    <cellStyle name="Название 10 4" xfId="827"/>
    <cellStyle name="Название 10 4 2" xfId="828"/>
    <cellStyle name="Название 10 4 3" xfId="829"/>
    <cellStyle name="Название 11" xfId="830"/>
    <cellStyle name="Название 11 2" xfId="831"/>
    <cellStyle name="Название 11 2 2" xfId="832"/>
    <cellStyle name="Название 11 2 3" xfId="833"/>
    <cellStyle name="Название 11 3" xfId="834"/>
    <cellStyle name="Название 11 3 2" xfId="835"/>
    <cellStyle name="Название 11 3 3" xfId="836"/>
    <cellStyle name="Название 11 4" xfId="837"/>
    <cellStyle name="Название 11 4 2" xfId="838"/>
    <cellStyle name="Название 11 4 3" xfId="839"/>
    <cellStyle name="Название 12" xfId="840"/>
    <cellStyle name="Название 12 2" xfId="841"/>
    <cellStyle name="Название 12 2 2" xfId="842"/>
    <cellStyle name="Название 12 2 3" xfId="843"/>
    <cellStyle name="Название 12 3" xfId="844"/>
    <cellStyle name="Название 12 3 2" xfId="845"/>
    <cellStyle name="Название 12 3 3" xfId="846"/>
    <cellStyle name="Название 12 4" xfId="847"/>
    <cellStyle name="Название 12 4 2" xfId="848"/>
    <cellStyle name="Название 12 4 3" xfId="849"/>
    <cellStyle name="Название 13" xfId="850"/>
    <cellStyle name="Название 13 2" xfId="851"/>
    <cellStyle name="Название 13 2 2" xfId="852"/>
    <cellStyle name="Название 13 2 3" xfId="853"/>
    <cellStyle name="Название 13 3" xfId="854"/>
    <cellStyle name="Название 13 3 2" xfId="855"/>
    <cellStyle name="Название 13 3 3" xfId="856"/>
    <cellStyle name="Название 13 4" xfId="857"/>
    <cellStyle name="Название 13 4 2" xfId="858"/>
    <cellStyle name="Название 13 4 3" xfId="859"/>
    <cellStyle name="Название 14" xfId="860"/>
    <cellStyle name="Название 14 2" xfId="861"/>
    <cellStyle name="Название 14 2 2" xfId="862"/>
    <cellStyle name="Название 14 2 3" xfId="863"/>
    <cellStyle name="Название 14 3" xfId="864"/>
    <cellStyle name="Название 14 3 2" xfId="865"/>
    <cellStyle name="Название 14 3 3" xfId="866"/>
    <cellStyle name="Название 14 4" xfId="867"/>
    <cellStyle name="Название 14 4 2" xfId="868"/>
    <cellStyle name="Название 14 4 3" xfId="869"/>
    <cellStyle name="Название 15" xfId="870"/>
    <cellStyle name="Название 15 2" xfId="871"/>
    <cellStyle name="Название 15 2 2" xfId="872"/>
    <cellStyle name="Название 15 2 3" xfId="873"/>
    <cellStyle name="Название 15 3" xfId="874"/>
    <cellStyle name="Название 15 3 2" xfId="875"/>
    <cellStyle name="Название 15 3 3" xfId="876"/>
    <cellStyle name="Название 15 4" xfId="877"/>
    <cellStyle name="Название 15 4 2" xfId="878"/>
    <cellStyle name="Название 15 4 3" xfId="879"/>
    <cellStyle name="Название 16" xfId="880"/>
    <cellStyle name="Название 16 2" xfId="881"/>
    <cellStyle name="Название 16 2 2" xfId="882"/>
    <cellStyle name="Название 16 2 3" xfId="883"/>
    <cellStyle name="Название 16 3" xfId="884"/>
    <cellStyle name="Название 16 3 2" xfId="885"/>
    <cellStyle name="Название 16 3 3" xfId="886"/>
    <cellStyle name="Название 16 4" xfId="887"/>
    <cellStyle name="Название 16 4 2" xfId="888"/>
    <cellStyle name="Название 16 4 3" xfId="889"/>
    <cellStyle name="Название 17" xfId="890"/>
    <cellStyle name="Название 17 2" xfId="891"/>
    <cellStyle name="Название 17 2 2" xfId="892"/>
    <cellStyle name="Название 17 2 3" xfId="893"/>
    <cellStyle name="Название 17 3" xfId="894"/>
    <cellStyle name="Название 17 3 2" xfId="895"/>
    <cellStyle name="Название 17 3 3" xfId="896"/>
    <cellStyle name="Название 17 4" xfId="897"/>
    <cellStyle name="Название 17 4 2" xfId="898"/>
    <cellStyle name="Название 17 4 3" xfId="899"/>
    <cellStyle name="Название 18" xfId="900"/>
    <cellStyle name="Название 2" xfId="901"/>
    <cellStyle name="Название 2 2" xfId="902"/>
    <cellStyle name="Название 2 2 2" xfId="903"/>
    <cellStyle name="Название 2 2 2 2" xfId="904"/>
    <cellStyle name="Название 2 2 2 3" xfId="905"/>
    <cellStyle name="Название 2 2 3" xfId="906"/>
    <cellStyle name="Название 2 2 3 2" xfId="907"/>
    <cellStyle name="Название 2 2 3 3" xfId="908"/>
    <cellStyle name="Название 2 2 4" xfId="909"/>
    <cellStyle name="Название 2 2 4 2" xfId="910"/>
    <cellStyle name="Название 2 2 4 3" xfId="911"/>
    <cellStyle name="Название 3" xfId="912"/>
    <cellStyle name="Название 3 2" xfId="913"/>
    <cellStyle name="Название 3 2 2" xfId="914"/>
    <cellStyle name="Название 3 2 3" xfId="915"/>
    <cellStyle name="Название 3 3" xfId="916"/>
    <cellStyle name="Название 3 3 2" xfId="917"/>
    <cellStyle name="Название 3 3 3" xfId="918"/>
    <cellStyle name="Название 3 4" xfId="919"/>
    <cellStyle name="Название 3 4 2" xfId="920"/>
    <cellStyle name="Название 3 4 3" xfId="921"/>
    <cellStyle name="Название 4" xfId="922"/>
    <cellStyle name="Название 4 2" xfId="923"/>
    <cellStyle name="Название 4 2 2" xfId="924"/>
    <cellStyle name="Название 4 2 3" xfId="925"/>
    <cellStyle name="Название 4 3" xfId="926"/>
    <cellStyle name="Название 4 3 2" xfId="927"/>
    <cellStyle name="Название 4 3 3" xfId="928"/>
    <cellStyle name="Название 4 4" xfId="929"/>
    <cellStyle name="Название 4 4 2" xfId="930"/>
    <cellStyle name="Название 4 4 3" xfId="931"/>
    <cellStyle name="Название 5" xfId="932"/>
    <cellStyle name="Название 5 2" xfId="933"/>
    <cellStyle name="Название 5 2 2" xfId="934"/>
    <cellStyle name="Название 5 2 3" xfId="935"/>
    <cellStyle name="Название 5 3" xfId="936"/>
    <cellStyle name="Название 5 3 2" xfId="937"/>
    <cellStyle name="Название 5 3 3" xfId="938"/>
    <cellStyle name="Название 5 4" xfId="939"/>
    <cellStyle name="Название 5 4 2" xfId="940"/>
    <cellStyle name="Название 5 4 3" xfId="941"/>
    <cellStyle name="Название 6" xfId="942"/>
    <cellStyle name="Название 6 2" xfId="943"/>
    <cellStyle name="Название 6 2 2" xfId="944"/>
    <cellStyle name="Название 6 2 3" xfId="945"/>
    <cellStyle name="Название 6 3" xfId="946"/>
    <cellStyle name="Название 6 3 2" xfId="947"/>
    <cellStyle name="Название 6 3 3" xfId="948"/>
    <cellStyle name="Название 6 4" xfId="949"/>
    <cellStyle name="Название 6 4 2" xfId="950"/>
    <cellStyle name="Название 6 4 3" xfId="951"/>
    <cellStyle name="Название 7" xfId="952"/>
    <cellStyle name="Название 7 2" xfId="953"/>
    <cellStyle name="Название 7 2 2" xfId="954"/>
    <cellStyle name="Название 7 2 3" xfId="955"/>
    <cellStyle name="Название 7 3" xfId="956"/>
    <cellStyle name="Название 7 3 2" xfId="957"/>
    <cellStyle name="Название 7 3 3" xfId="958"/>
    <cellStyle name="Название 7 4" xfId="959"/>
    <cellStyle name="Название 7 4 2" xfId="960"/>
    <cellStyle name="Название 7 4 3" xfId="961"/>
    <cellStyle name="Название 8" xfId="962"/>
    <cellStyle name="Название 8 2" xfId="963"/>
    <cellStyle name="Название 8 2 2" xfId="964"/>
    <cellStyle name="Название 8 2 3" xfId="965"/>
    <cellStyle name="Название 8 3" xfId="966"/>
    <cellStyle name="Название 8 3 2" xfId="967"/>
    <cellStyle name="Название 8 3 3" xfId="968"/>
    <cellStyle name="Название 8 4" xfId="969"/>
    <cellStyle name="Название 8 4 2" xfId="970"/>
    <cellStyle name="Название 8 4 3" xfId="971"/>
    <cellStyle name="Название 9" xfId="972"/>
    <cellStyle name="Название 9 2" xfId="973"/>
    <cellStyle name="Название 9 2 2" xfId="974"/>
    <cellStyle name="Название 9 2 3" xfId="975"/>
    <cellStyle name="Название 9 3" xfId="976"/>
    <cellStyle name="Название 9 3 2" xfId="977"/>
    <cellStyle name="Название 9 3 3" xfId="978"/>
    <cellStyle name="Название 9 4" xfId="979"/>
    <cellStyle name="Название 9 4 2" xfId="980"/>
    <cellStyle name="Название 9 4 3" xfId="981"/>
    <cellStyle name="Нейтральный 2" xfId="982"/>
    <cellStyle name="Нейтральный 3" xfId="983"/>
    <cellStyle name="Нейтральный 3 2" xfId="984"/>
    <cellStyle name="Обычный" xfId="0" builtinId="0"/>
    <cellStyle name="Обычный 13 2 2" xfId="985"/>
    <cellStyle name="Обычный 2" xfId="986"/>
    <cellStyle name="Обычный 2 10" xfId="987"/>
    <cellStyle name="Обычный 2 11" xfId="988"/>
    <cellStyle name="Обычный 2 12" xfId="989"/>
    <cellStyle name="Обычный 2 13" xfId="990"/>
    <cellStyle name="Обычный 2 14" xfId="991"/>
    <cellStyle name="Обычный 2 15" xfId="992"/>
    <cellStyle name="Обычный 2 16" xfId="993"/>
    <cellStyle name="Обычный 2 17" xfId="994"/>
    <cellStyle name="Обычный 2 18" xfId="995"/>
    <cellStyle name="Обычный 2 18 2" xfId="996"/>
    <cellStyle name="Обычный 2 19" xfId="997"/>
    <cellStyle name="Обычный 2 19 2" xfId="998"/>
    <cellStyle name="Обычный 2 2" xfId="999"/>
    <cellStyle name="Обычный 2 2 2" xfId="1000"/>
    <cellStyle name="Обычный 2 2 3" xfId="1001"/>
    <cellStyle name="Обычный 2 2 4" xfId="1002"/>
    <cellStyle name="Обычный 2 2 5" xfId="1003"/>
    <cellStyle name="Обычный 2 2 6" xfId="1004"/>
    <cellStyle name="Обычный 2 2_Falcon Eye" xfId="1005"/>
    <cellStyle name="Обычный 2 20" xfId="1006"/>
    <cellStyle name="Обычный 2 20 2" xfId="1007"/>
    <cellStyle name="Обычный 2 21" xfId="1008"/>
    <cellStyle name="Обычный 2 22" xfId="1009"/>
    <cellStyle name="Обычный 2 23" xfId="1010"/>
    <cellStyle name="Обычный 2 24" xfId="1011"/>
    <cellStyle name="Обычный 2 25" xfId="1012"/>
    <cellStyle name="Обычный 2 26" xfId="1013"/>
    <cellStyle name="Обычный 2 3" xfId="1014"/>
    <cellStyle name="Обычный 2 3 2" xfId="1015"/>
    <cellStyle name="Обычный 2 4" xfId="1016"/>
    <cellStyle name="Обычный 2 5" xfId="1017"/>
    <cellStyle name="Обычный 2 6" xfId="1018"/>
    <cellStyle name="Обычный 2 7" xfId="1019"/>
    <cellStyle name="Обычный 2 8" xfId="1020"/>
    <cellStyle name="Обычный 2 9" xfId="1021"/>
    <cellStyle name="Обычный 2_Прайс домофоны Falcon Eye 19 12 2012 оптовый" xfId="1022"/>
    <cellStyle name="Обычный 3" xfId="1023"/>
    <cellStyle name="Обычный 3 10" xfId="1024"/>
    <cellStyle name="Обычный 3 11" xfId="1025"/>
    <cellStyle name="Обычный 3 12" xfId="1026"/>
    <cellStyle name="Обычный 3 13" xfId="1027"/>
    <cellStyle name="Обычный 3 14" xfId="1028"/>
    <cellStyle name="Обычный 3 15" xfId="1029"/>
    <cellStyle name="Обычный 3 16" xfId="1030"/>
    <cellStyle name="Обычный 3 17" xfId="1031"/>
    <cellStyle name="Обычный 3 18" xfId="1032"/>
    <cellStyle name="Обычный 3 2" xfId="1033"/>
    <cellStyle name="Обычный 3 3" xfId="1034"/>
    <cellStyle name="Обычный 3 4" xfId="1035"/>
    <cellStyle name="Обычный 3 5" xfId="1036"/>
    <cellStyle name="Обычный 3 6" xfId="1037"/>
    <cellStyle name="Обычный 3 7" xfId="1038"/>
    <cellStyle name="Обычный 3 8" xfId="1039"/>
    <cellStyle name="Обычный 3 9" xfId="1040"/>
    <cellStyle name="Обычный 4" xfId="1041"/>
    <cellStyle name="Обычный 4 10" xfId="1042"/>
    <cellStyle name="Обычный 4 11" xfId="1043"/>
    <cellStyle name="Обычный 4 12" xfId="1044"/>
    <cellStyle name="Обычный 4 13" xfId="1045"/>
    <cellStyle name="Обычный 4 14" xfId="1046"/>
    <cellStyle name="Обычный 4 15" xfId="1047"/>
    <cellStyle name="Обычный 4 16" xfId="1048"/>
    <cellStyle name="Обычный 4 17" xfId="1049"/>
    <cellStyle name="Обычный 4 18" xfId="1050"/>
    <cellStyle name="Обычный 4 2" xfId="1051"/>
    <cellStyle name="Обычный 4 3" xfId="1052"/>
    <cellStyle name="Обычный 4 4" xfId="1053"/>
    <cellStyle name="Обычный 4 5" xfId="1054"/>
    <cellStyle name="Обычный 4 6" xfId="1055"/>
    <cellStyle name="Обычный 4 7" xfId="1056"/>
    <cellStyle name="Обычный 4 8" xfId="1057"/>
    <cellStyle name="Обычный 4 9" xfId="1058"/>
    <cellStyle name="Обычный 5" xfId="1059"/>
    <cellStyle name="Обычный 9" xfId="1060"/>
    <cellStyle name="Обычный_Замки" xfId="1061"/>
    <cellStyle name="Плохой 2" xfId="1062"/>
    <cellStyle name="Плохой 3" xfId="1063"/>
    <cellStyle name="Плохой 3 2" xfId="1064"/>
    <cellStyle name="Пояснение 2" xfId="1065"/>
    <cellStyle name="Пояснение 3" xfId="1066"/>
    <cellStyle name="Примечание 2" xfId="1067"/>
    <cellStyle name="Примечание 2 2" xfId="1068"/>
    <cellStyle name="Примечание 2 2 2" xfId="1069"/>
    <cellStyle name="Примечание 2 2 3" xfId="1070"/>
    <cellStyle name="Примечание 2 3" xfId="1071"/>
    <cellStyle name="Примечание 2 3 2" xfId="1072"/>
    <cellStyle name="Примечание 2 3 3" xfId="1073"/>
    <cellStyle name="Примечание 2 4" xfId="1074"/>
    <cellStyle name="Примечание 2 4 2" xfId="1075"/>
    <cellStyle name="Примечание 2 5" xfId="1076"/>
    <cellStyle name="Примечание 3" xfId="1077"/>
    <cellStyle name="Примечание 3 2" xfId="1078"/>
    <cellStyle name="Примечание 3 2 2" xfId="1079"/>
    <cellStyle name="Примечание 3 2 2 2" xfId="1080"/>
    <cellStyle name="Примечание 3 2 2 3" xfId="1081"/>
    <cellStyle name="Примечание 3 2 3" xfId="1082"/>
    <cellStyle name="Примечание 3 2 3 2" xfId="1083"/>
    <cellStyle name="Примечание 3 2 3 3" xfId="1084"/>
    <cellStyle name="Примечание 3 2 4" xfId="1085"/>
    <cellStyle name="Примечание 3 2 4 2" xfId="1086"/>
    <cellStyle name="Примечание 3 2 5" xfId="1087"/>
    <cellStyle name="Примечание 3 3" xfId="1088"/>
    <cellStyle name="Примечание 3 3 2" xfId="1089"/>
    <cellStyle name="Примечание 3 3 3" xfId="1090"/>
    <cellStyle name="Примечание 3 4" xfId="1091"/>
    <cellStyle name="Примечание 3 4 2" xfId="1092"/>
    <cellStyle name="Примечание 3 4 3" xfId="1093"/>
    <cellStyle name="Примечание 3 5" xfId="1094"/>
    <cellStyle name="Примечание 3 5 2" xfId="1095"/>
    <cellStyle name="Примечание 3 6" xfId="1096"/>
    <cellStyle name="Процентный 2" xfId="1097"/>
    <cellStyle name="Процентный 3" xfId="1098"/>
    <cellStyle name="Связанная ячейка 2" xfId="1099"/>
    <cellStyle name="Связанная ячейка 3" xfId="1100"/>
    <cellStyle name="Стиль 1" xfId="1101"/>
    <cellStyle name="Текст предупреждения 2" xfId="1102"/>
    <cellStyle name="Текст предупреждения 3" xfId="1103"/>
    <cellStyle name="Хороший 2" xfId="1104"/>
    <cellStyle name="Хороший 3" xfId="1105"/>
    <cellStyle name="Хороший 3 2" xfId="1106"/>
    <cellStyle name="Цена" xfId="1107"/>
    <cellStyle name="Цена 2" xfId="1108"/>
    <cellStyle name="Цена 2 2" xfId="1109"/>
    <cellStyle name="Цена 2 3" xfId="1110"/>
    <cellStyle name="Цена 3" xfId="1111"/>
    <cellStyle name="Цена 3 2" xfId="1112"/>
    <cellStyle name="Цена 3 3" xfId="1113"/>
    <cellStyle name="Цена 4" xfId="1114"/>
    <cellStyle name="Цена 4 2" xfId="1115"/>
    <cellStyle name="Цена 4 3" xfId="1116"/>
    <cellStyle name="ЏђЋ–…Ќ’Ќ›‰" xfId="1117"/>
    <cellStyle name="一般_Price List" xfId="1119"/>
    <cellStyle name="표준_COMMAX PL New Price List 080304" xfId="1118"/>
    <cellStyle name="標準_DDP April 2007" xfId="11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0.png"/><Relationship Id="rId13" Type="http://schemas.openxmlformats.org/officeDocument/2006/relationships/image" Target="../media/image255.png"/><Relationship Id="rId18" Type="http://schemas.openxmlformats.org/officeDocument/2006/relationships/image" Target="../media/image260.png"/><Relationship Id="rId26" Type="http://schemas.openxmlformats.org/officeDocument/2006/relationships/image" Target="../media/image267.png"/><Relationship Id="rId3" Type="http://schemas.openxmlformats.org/officeDocument/2006/relationships/image" Target="../media/image245.png"/><Relationship Id="rId21" Type="http://schemas.openxmlformats.org/officeDocument/2006/relationships/image" Target="../media/image263.png"/><Relationship Id="rId7" Type="http://schemas.openxmlformats.org/officeDocument/2006/relationships/image" Target="../media/image249.png"/><Relationship Id="rId12" Type="http://schemas.openxmlformats.org/officeDocument/2006/relationships/image" Target="../media/image254.png"/><Relationship Id="rId17" Type="http://schemas.openxmlformats.org/officeDocument/2006/relationships/image" Target="../media/image259.png"/><Relationship Id="rId25" Type="http://schemas.openxmlformats.org/officeDocument/2006/relationships/image" Target="../media/image266.png"/><Relationship Id="rId2" Type="http://schemas.openxmlformats.org/officeDocument/2006/relationships/image" Target="../media/image244.png"/><Relationship Id="rId16" Type="http://schemas.openxmlformats.org/officeDocument/2006/relationships/image" Target="../media/image258.png"/><Relationship Id="rId20" Type="http://schemas.openxmlformats.org/officeDocument/2006/relationships/image" Target="../media/image262.png"/><Relationship Id="rId1" Type="http://schemas.openxmlformats.org/officeDocument/2006/relationships/image" Target="../media/image243.png"/><Relationship Id="rId6" Type="http://schemas.openxmlformats.org/officeDocument/2006/relationships/image" Target="../media/image248.png"/><Relationship Id="rId11" Type="http://schemas.openxmlformats.org/officeDocument/2006/relationships/image" Target="../media/image253.png"/><Relationship Id="rId24" Type="http://schemas.openxmlformats.org/officeDocument/2006/relationships/image" Target="../media/image265.png"/><Relationship Id="rId5" Type="http://schemas.openxmlformats.org/officeDocument/2006/relationships/image" Target="../media/image247.png"/><Relationship Id="rId15" Type="http://schemas.openxmlformats.org/officeDocument/2006/relationships/image" Target="../media/image257.png"/><Relationship Id="rId23" Type="http://schemas.openxmlformats.org/officeDocument/2006/relationships/image" Target="../media/image1.png"/><Relationship Id="rId10" Type="http://schemas.openxmlformats.org/officeDocument/2006/relationships/image" Target="../media/image252.png"/><Relationship Id="rId19" Type="http://schemas.openxmlformats.org/officeDocument/2006/relationships/image" Target="../media/image261.png"/><Relationship Id="rId4" Type="http://schemas.openxmlformats.org/officeDocument/2006/relationships/image" Target="../media/image246.png"/><Relationship Id="rId9" Type="http://schemas.openxmlformats.org/officeDocument/2006/relationships/image" Target="../media/image251.png"/><Relationship Id="rId14" Type="http://schemas.openxmlformats.org/officeDocument/2006/relationships/image" Target="../media/image256.png"/><Relationship Id="rId22" Type="http://schemas.openxmlformats.org/officeDocument/2006/relationships/image" Target="../media/image264.png"/><Relationship Id="rId27" Type="http://schemas.openxmlformats.org/officeDocument/2006/relationships/image" Target="../media/image26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png"/><Relationship Id="rId13" Type="http://schemas.openxmlformats.org/officeDocument/2006/relationships/image" Target="../media/image74.jpeg"/><Relationship Id="rId18" Type="http://schemas.openxmlformats.org/officeDocument/2006/relationships/image" Target="../media/image79.png"/><Relationship Id="rId3" Type="http://schemas.openxmlformats.org/officeDocument/2006/relationships/image" Target="../media/image64.png"/><Relationship Id="rId7" Type="http://schemas.openxmlformats.org/officeDocument/2006/relationships/image" Target="../media/image68.jpeg"/><Relationship Id="rId12" Type="http://schemas.openxmlformats.org/officeDocument/2006/relationships/image" Target="../media/image73.png"/><Relationship Id="rId17" Type="http://schemas.openxmlformats.org/officeDocument/2006/relationships/image" Target="../media/image78.png"/><Relationship Id="rId2" Type="http://schemas.openxmlformats.org/officeDocument/2006/relationships/image" Target="../media/image63.png"/><Relationship Id="rId16" Type="http://schemas.openxmlformats.org/officeDocument/2006/relationships/image" Target="../media/image77.png"/><Relationship Id="rId20" Type="http://schemas.openxmlformats.org/officeDocument/2006/relationships/image" Target="../media/image81.png"/><Relationship Id="rId1" Type="http://schemas.openxmlformats.org/officeDocument/2006/relationships/image" Target="../media/image1.png"/><Relationship Id="rId6" Type="http://schemas.openxmlformats.org/officeDocument/2006/relationships/image" Target="../media/image67.jpeg"/><Relationship Id="rId11" Type="http://schemas.openxmlformats.org/officeDocument/2006/relationships/image" Target="../media/image72.png"/><Relationship Id="rId5" Type="http://schemas.openxmlformats.org/officeDocument/2006/relationships/image" Target="../media/image66.png"/><Relationship Id="rId15" Type="http://schemas.openxmlformats.org/officeDocument/2006/relationships/image" Target="../media/image76.png"/><Relationship Id="rId10" Type="http://schemas.openxmlformats.org/officeDocument/2006/relationships/image" Target="../media/image71.jpeg"/><Relationship Id="rId19" Type="http://schemas.openxmlformats.org/officeDocument/2006/relationships/image" Target="../media/image80.png"/><Relationship Id="rId4" Type="http://schemas.openxmlformats.org/officeDocument/2006/relationships/image" Target="../media/image65.jpeg"/><Relationship Id="rId9" Type="http://schemas.openxmlformats.org/officeDocument/2006/relationships/image" Target="../media/image70.jpeg"/><Relationship Id="rId14" Type="http://schemas.openxmlformats.org/officeDocument/2006/relationships/image" Target="../media/image75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.png"/><Relationship Id="rId18" Type="http://schemas.openxmlformats.org/officeDocument/2006/relationships/image" Target="../media/image35.jpeg"/><Relationship Id="rId26" Type="http://schemas.openxmlformats.org/officeDocument/2006/relationships/image" Target="../media/image88.jpeg"/><Relationship Id="rId39" Type="http://schemas.openxmlformats.org/officeDocument/2006/relationships/image" Target="../media/image101.png"/><Relationship Id="rId21" Type="http://schemas.openxmlformats.org/officeDocument/2006/relationships/image" Target="../media/image83.jpeg"/><Relationship Id="rId34" Type="http://schemas.openxmlformats.org/officeDocument/2006/relationships/image" Target="../media/image96.png"/><Relationship Id="rId42" Type="http://schemas.openxmlformats.org/officeDocument/2006/relationships/image" Target="../media/image104.jpeg"/><Relationship Id="rId47" Type="http://schemas.openxmlformats.org/officeDocument/2006/relationships/image" Target="../media/image109.jpeg"/><Relationship Id="rId50" Type="http://schemas.openxmlformats.org/officeDocument/2006/relationships/image" Target="../media/image112.jpeg"/><Relationship Id="rId55" Type="http://schemas.openxmlformats.org/officeDocument/2006/relationships/image" Target="../media/image117.png"/><Relationship Id="rId7" Type="http://schemas.openxmlformats.org/officeDocument/2006/relationships/image" Target="../media/image11.png"/><Relationship Id="rId12" Type="http://schemas.openxmlformats.org/officeDocument/2006/relationships/image" Target="../media/image23.png"/><Relationship Id="rId17" Type="http://schemas.openxmlformats.org/officeDocument/2006/relationships/image" Target="../media/image32.png"/><Relationship Id="rId25" Type="http://schemas.openxmlformats.org/officeDocument/2006/relationships/image" Target="../media/image87.png"/><Relationship Id="rId33" Type="http://schemas.openxmlformats.org/officeDocument/2006/relationships/image" Target="../media/image95.png"/><Relationship Id="rId38" Type="http://schemas.openxmlformats.org/officeDocument/2006/relationships/image" Target="../media/image100.png"/><Relationship Id="rId46" Type="http://schemas.openxmlformats.org/officeDocument/2006/relationships/image" Target="../media/image108.png"/><Relationship Id="rId2" Type="http://schemas.openxmlformats.org/officeDocument/2006/relationships/image" Target="../media/image82.jpeg"/><Relationship Id="rId16" Type="http://schemas.openxmlformats.org/officeDocument/2006/relationships/image" Target="../media/image31.jpeg"/><Relationship Id="rId20" Type="http://schemas.openxmlformats.org/officeDocument/2006/relationships/image" Target="../media/image42.png"/><Relationship Id="rId29" Type="http://schemas.openxmlformats.org/officeDocument/2006/relationships/image" Target="../media/image91.png"/><Relationship Id="rId41" Type="http://schemas.openxmlformats.org/officeDocument/2006/relationships/image" Target="../media/image103.png"/><Relationship Id="rId54" Type="http://schemas.openxmlformats.org/officeDocument/2006/relationships/image" Target="../media/image116.png"/><Relationship Id="rId1" Type="http://schemas.openxmlformats.org/officeDocument/2006/relationships/image" Target="../media/image4.jpeg"/><Relationship Id="rId6" Type="http://schemas.openxmlformats.org/officeDocument/2006/relationships/image" Target="../media/image10.png"/><Relationship Id="rId11" Type="http://schemas.openxmlformats.org/officeDocument/2006/relationships/image" Target="../media/image22.png"/><Relationship Id="rId24" Type="http://schemas.openxmlformats.org/officeDocument/2006/relationships/image" Target="../media/image86.png"/><Relationship Id="rId32" Type="http://schemas.openxmlformats.org/officeDocument/2006/relationships/image" Target="../media/image94.png"/><Relationship Id="rId37" Type="http://schemas.openxmlformats.org/officeDocument/2006/relationships/image" Target="../media/image99.png"/><Relationship Id="rId40" Type="http://schemas.openxmlformats.org/officeDocument/2006/relationships/image" Target="../media/image102.png"/><Relationship Id="rId45" Type="http://schemas.openxmlformats.org/officeDocument/2006/relationships/image" Target="../media/image107.jpeg"/><Relationship Id="rId53" Type="http://schemas.openxmlformats.org/officeDocument/2006/relationships/image" Target="../media/image115.png"/><Relationship Id="rId58" Type="http://schemas.openxmlformats.org/officeDocument/2006/relationships/image" Target="../media/image120.png"/><Relationship Id="rId5" Type="http://schemas.openxmlformats.org/officeDocument/2006/relationships/image" Target="../media/image9.jpeg"/><Relationship Id="rId15" Type="http://schemas.openxmlformats.org/officeDocument/2006/relationships/image" Target="../media/image30.jpeg"/><Relationship Id="rId23" Type="http://schemas.openxmlformats.org/officeDocument/2006/relationships/image" Target="../media/image85.png"/><Relationship Id="rId28" Type="http://schemas.openxmlformats.org/officeDocument/2006/relationships/image" Target="../media/image90.png"/><Relationship Id="rId36" Type="http://schemas.openxmlformats.org/officeDocument/2006/relationships/image" Target="../media/image98.png"/><Relationship Id="rId49" Type="http://schemas.openxmlformats.org/officeDocument/2006/relationships/image" Target="../media/image111.jpeg"/><Relationship Id="rId57" Type="http://schemas.openxmlformats.org/officeDocument/2006/relationships/image" Target="../media/image119.png"/><Relationship Id="rId10" Type="http://schemas.openxmlformats.org/officeDocument/2006/relationships/image" Target="../media/image21.jpeg"/><Relationship Id="rId19" Type="http://schemas.openxmlformats.org/officeDocument/2006/relationships/image" Target="../media/image1.png"/><Relationship Id="rId31" Type="http://schemas.openxmlformats.org/officeDocument/2006/relationships/image" Target="../media/image93.png"/><Relationship Id="rId44" Type="http://schemas.openxmlformats.org/officeDocument/2006/relationships/image" Target="../media/image106.jpeg"/><Relationship Id="rId52" Type="http://schemas.openxmlformats.org/officeDocument/2006/relationships/image" Target="../media/image114.png"/><Relationship Id="rId4" Type="http://schemas.openxmlformats.org/officeDocument/2006/relationships/image" Target="../media/image8.png"/><Relationship Id="rId9" Type="http://schemas.openxmlformats.org/officeDocument/2006/relationships/image" Target="../media/image17.jpeg"/><Relationship Id="rId14" Type="http://schemas.openxmlformats.org/officeDocument/2006/relationships/image" Target="../media/image25.png"/><Relationship Id="rId22" Type="http://schemas.openxmlformats.org/officeDocument/2006/relationships/image" Target="../media/image84.png"/><Relationship Id="rId27" Type="http://schemas.openxmlformats.org/officeDocument/2006/relationships/image" Target="../media/image89.jpeg"/><Relationship Id="rId30" Type="http://schemas.openxmlformats.org/officeDocument/2006/relationships/image" Target="../media/image92.png"/><Relationship Id="rId35" Type="http://schemas.openxmlformats.org/officeDocument/2006/relationships/image" Target="../media/image97.jpeg"/><Relationship Id="rId43" Type="http://schemas.openxmlformats.org/officeDocument/2006/relationships/image" Target="../media/image105.png"/><Relationship Id="rId48" Type="http://schemas.openxmlformats.org/officeDocument/2006/relationships/image" Target="../media/image110.jpeg"/><Relationship Id="rId56" Type="http://schemas.openxmlformats.org/officeDocument/2006/relationships/image" Target="../media/image118.png"/><Relationship Id="rId8" Type="http://schemas.openxmlformats.org/officeDocument/2006/relationships/image" Target="../media/image12.png"/><Relationship Id="rId51" Type="http://schemas.openxmlformats.org/officeDocument/2006/relationships/image" Target="../media/image113.png"/><Relationship Id="rId3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13" Type="http://schemas.openxmlformats.org/officeDocument/2006/relationships/image" Target="../media/image54.png"/><Relationship Id="rId3" Type="http://schemas.openxmlformats.org/officeDocument/2006/relationships/image" Target="../media/image9.jpeg"/><Relationship Id="rId7" Type="http://schemas.openxmlformats.org/officeDocument/2006/relationships/image" Target="../media/image25.png"/><Relationship Id="rId12" Type="http://schemas.openxmlformats.org/officeDocument/2006/relationships/image" Target="../media/image1.png"/><Relationship Id="rId2" Type="http://schemas.openxmlformats.org/officeDocument/2006/relationships/image" Target="../media/image21.jpeg"/><Relationship Id="rId16" Type="http://schemas.openxmlformats.org/officeDocument/2006/relationships/image" Target="../media/image123.jpeg"/><Relationship Id="rId1" Type="http://schemas.openxmlformats.org/officeDocument/2006/relationships/image" Target="../media/image17.jpeg"/><Relationship Id="rId6" Type="http://schemas.openxmlformats.org/officeDocument/2006/relationships/image" Target="../media/image24.png"/><Relationship Id="rId11" Type="http://schemas.openxmlformats.org/officeDocument/2006/relationships/image" Target="../media/image35.jpeg"/><Relationship Id="rId5" Type="http://schemas.openxmlformats.org/officeDocument/2006/relationships/image" Target="../media/image23.png"/><Relationship Id="rId15" Type="http://schemas.openxmlformats.org/officeDocument/2006/relationships/image" Target="../media/image122.png"/><Relationship Id="rId10" Type="http://schemas.openxmlformats.org/officeDocument/2006/relationships/image" Target="../media/image32.png"/><Relationship Id="rId4" Type="http://schemas.openxmlformats.org/officeDocument/2006/relationships/image" Target="../media/image22.png"/><Relationship Id="rId9" Type="http://schemas.openxmlformats.org/officeDocument/2006/relationships/image" Target="../media/image31.jpeg"/><Relationship Id="rId14" Type="http://schemas.openxmlformats.org/officeDocument/2006/relationships/image" Target="../media/image12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30.jpeg"/><Relationship Id="rId18" Type="http://schemas.openxmlformats.org/officeDocument/2006/relationships/image" Target="../media/image42.png"/><Relationship Id="rId26" Type="http://schemas.openxmlformats.org/officeDocument/2006/relationships/image" Target="../media/image131.jpeg"/><Relationship Id="rId3" Type="http://schemas.openxmlformats.org/officeDocument/2006/relationships/image" Target="../media/image7.jpeg"/><Relationship Id="rId21" Type="http://schemas.openxmlformats.org/officeDocument/2006/relationships/image" Target="../media/image126.png"/><Relationship Id="rId7" Type="http://schemas.openxmlformats.org/officeDocument/2006/relationships/image" Target="../media/image17.jpeg"/><Relationship Id="rId12" Type="http://schemas.openxmlformats.org/officeDocument/2006/relationships/image" Target="../media/image25.png"/><Relationship Id="rId17" Type="http://schemas.openxmlformats.org/officeDocument/2006/relationships/image" Target="../media/image1.png"/><Relationship Id="rId25" Type="http://schemas.openxmlformats.org/officeDocument/2006/relationships/image" Target="../media/image130.jpeg"/><Relationship Id="rId2" Type="http://schemas.openxmlformats.org/officeDocument/2006/relationships/image" Target="../media/image82.jpeg"/><Relationship Id="rId16" Type="http://schemas.openxmlformats.org/officeDocument/2006/relationships/image" Target="../media/image35.jpeg"/><Relationship Id="rId20" Type="http://schemas.openxmlformats.org/officeDocument/2006/relationships/image" Target="../media/image125.png"/><Relationship Id="rId29" Type="http://schemas.openxmlformats.org/officeDocument/2006/relationships/image" Target="../media/image134.jpeg"/><Relationship Id="rId1" Type="http://schemas.openxmlformats.org/officeDocument/2006/relationships/image" Target="../media/image4.jpeg"/><Relationship Id="rId6" Type="http://schemas.openxmlformats.org/officeDocument/2006/relationships/image" Target="../media/image10.png"/><Relationship Id="rId11" Type="http://schemas.openxmlformats.org/officeDocument/2006/relationships/image" Target="../media/image24.png"/><Relationship Id="rId24" Type="http://schemas.openxmlformats.org/officeDocument/2006/relationships/image" Target="../media/image129.png"/><Relationship Id="rId5" Type="http://schemas.openxmlformats.org/officeDocument/2006/relationships/image" Target="../media/image9.jpeg"/><Relationship Id="rId15" Type="http://schemas.openxmlformats.org/officeDocument/2006/relationships/image" Target="../media/image32.png"/><Relationship Id="rId23" Type="http://schemas.openxmlformats.org/officeDocument/2006/relationships/image" Target="../media/image128.png"/><Relationship Id="rId28" Type="http://schemas.openxmlformats.org/officeDocument/2006/relationships/image" Target="../media/image133.jpeg"/><Relationship Id="rId10" Type="http://schemas.openxmlformats.org/officeDocument/2006/relationships/image" Target="../media/image23.png"/><Relationship Id="rId19" Type="http://schemas.openxmlformats.org/officeDocument/2006/relationships/image" Target="../media/image124.png"/><Relationship Id="rId4" Type="http://schemas.openxmlformats.org/officeDocument/2006/relationships/image" Target="../media/image8.png"/><Relationship Id="rId9" Type="http://schemas.openxmlformats.org/officeDocument/2006/relationships/image" Target="../media/image22.png"/><Relationship Id="rId14" Type="http://schemas.openxmlformats.org/officeDocument/2006/relationships/image" Target="../media/image31.jpeg"/><Relationship Id="rId22" Type="http://schemas.openxmlformats.org/officeDocument/2006/relationships/image" Target="../media/image127.png"/><Relationship Id="rId27" Type="http://schemas.openxmlformats.org/officeDocument/2006/relationships/image" Target="../media/image13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30.jpeg"/><Relationship Id="rId18" Type="http://schemas.openxmlformats.org/officeDocument/2006/relationships/image" Target="../media/image42.png"/><Relationship Id="rId3" Type="http://schemas.openxmlformats.org/officeDocument/2006/relationships/image" Target="../media/image7.jpeg"/><Relationship Id="rId21" Type="http://schemas.openxmlformats.org/officeDocument/2006/relationships/image" Target="../media/image137.jpeg"/><Relationship Id="rId7" Type="http://schemas.openxmlformats.org/officeDocument/2006/relationships/image" Target="../media/image17.jpeg"/><Relationship Id="rId12" Type="http://schemas.openxmlformats.org/officeDocument/2006/relationships/image" Target="../media/image25.png"/><Relationship Id="rId17" Type="http://schemas.openxmlformats.org/officeDocument/2006/relationships/image" Target="../media/image1.png"/><Relationship Id="rId2" Type="http://schemas.openxmlformats.org/officeDocument/2006/relationships/image" Target="../media/image82.jpeg"/><Relationship Id="rId16" Type="http://schemas.openxmlformats.org/officeDocument/2006/relationships/image" Target="../media/image35.jpeg"/><Relationship Id="rId20" Type="http://schemas.openxmlformats.org/officeDocument/2006/relationships/image" Target="../media/image136.png"/><Relationship Id="rId1" Type="http://schemas.openxmlformats.org/officeDocument/2006/relationships/image" Target="../media/image4.jpeg"/><Relationship Id="rId6" Type="http://schemas.openxmlformats.org/officeDocument/2006/relationships/image" Target="../media/image10.png"/><Relationship Id="rId11" Type="http://schemas.openxmlformats.org/officeDocument/2006/relationships/image" Target="../media/image24.png"/><Relationship Id="rId5" Type="http://schemas.openxmlformats.org/officeDocument/2006/relationships/image" Target="../media/image9.jpeg"/><Relationship Id="rId15" Type="http://schemas.openxmlformats.org/officeDocument/2006/relationships/image" Target="../media/image32.png"/><Relationship Id="rId10" Type="http://schemas.openxmlformats.org/officeDocument/2006/relationships/image" Target="../media/image23.png"/><Relationship Id="rId19" Type="http://schemas.openxmlformats.org/officeDocument/2006/relationships/image" Target="../media/image135.png"/><Relationship Id="rId4" Type="http://schemas.openxmlformats.org/officeDocument/2006/relationships/image" Target="../media/image8.png"/><Relationship Id="rId9" Type="http://schemas.openxmlformats.org/officeDocument/2006/relationships/image" Target="../media/image22.png"/><Relationship Id="rId14" Type="http://schemas.openxmlformats.org/officeDocument/2006/relationships/image" Target="../media/image31.jpeg"/><Relationship Id="rId22" Type="http://schemas.openxmlformats.org/officeDocument/2006/relationships/image" Target="../media/image13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30.jpeg"/><Relationship Id="rId18" Type="http://schemas.openxmlformats.org/officeDocument/2006/relationships/image" Target="../media/image42.png"/><Relationship Id="rId26" Type="http://schemas.openxmlformats.org/officeDocument/2006/relationships/image" Target="../media/image146.png"/><Relationship Id="rId3" Type="http://schemas.openxmlformats.org/officeDocument/2006/relationships/image" Target="../media/image7.jpeg"/><Relationship Id="rId21" Type="http://schemas.openxmlformats.org/officeDocument/2006/relationships/image" Target="../media/image141.emf"/><Relationship Id="rId7" Type="http://schemas.openxmlformats.org/officeDocument/2006/relationships/image" Target="../media/image17.jpeg"/><Relationship Id="rId12" Type="http://schemas.openxmlformats.org/officeDocument/2006/relationships/image" Target="../media/image25.png"/><Relationship Id="rId17" Type="http://schemas.openxmlformats.org/officeDocument/2006/relationships/image" Target="../media/image1.png"/><Relationship Id="rId25" Type="http://schemas.openxmlformats.org/officeDocument/2006/relationships/image" Target="../media/image145.emf"/><Relationship Id="rId2" Type="http://schemas.openxmlformats.org/officeDocument/2006/relationships/image" Target="../media/image82.jpeg"/><Relationship Id="rId16" Type="http://schemas.openxmlformats.org/officeDocument/2006/relationships/image" Target="../media/image35.jpeg"/><Relationship Id="rId20" Type="http://schemas.openxmlformats.org/officeDocument/2006/relationships/image" Target="../media/image140.jpeg"/><Relationship Id="rId29" Type="http://schemas.openxmlformats.org/officeDocument/2006/relationships/image" Target="../media/image149.png"/><Relationship Id="rId1" Type="http://schemas.openxmlformats.org/officeDocument/2006/relationships/image" Target="../media/image4.jpeg"/><Relationship Id="rId6" Type="http://schemas.openxmlformats.org/officeDocument/2006/relationships/image" Target="../media/image10.png"/><Relationship Id="rId11" Type="http://schemas.openxmlformats.org/officeDocument/2006/relationships/image" Target="../media/image24.png"/><Relationship Id="rId24" Type="http://schemas.openxmlformats.org/officeDocument/2006/relationships/image" Target="../media/image144.png"/><Relationship Id="rId32" Type="http://schemas.openxmlformats.org/officeDocument/2006/relationships/image" Target="../media/image152.png"/><Relationship Id="rId5" Type="http://schemas.openxmlformats.org/officeDocument/2006/relationships/image" Target="../media/image9.jpeg"/><Relationship Id="rId15" Type="http://schemas.openxmlformats.org/officeDocument/2006/relationships/image" Target="../media/image32.png"/><Relationship Id="rId23" Type="http://schemas.openxmlformats.org/officeDocument/2006/relationships/image" Target="../media/image143.png"/><Relationship Id="rId28" Type="http://schemas.openxmlformats.org/officeDocument/2006/relationships/image" Target="../media/image148.png"/><Relationship Id="rId10" Type="http://schemas.openxmlformats.org/officeDocument/2006/relationships/image" Target="../media/image23.png"/><Relationship Id="rId19" Type="http://schemas.openxmlformats.org/officeDocument/2006/relationships/image" Target="../media/image139.png"/><Relationship Id="rId31" Type="http://schemas.openxmlformats.org/officeDocument/2006/relationships/image" Target="../media/image151.jpeg"/><Relationship Id="rId4" Type="http://schemas.openxmlformats.org/officeDocument/2006/relationships/image" Target="../media/image8.png"/><Relationship Id="rId9" Type="http://schemas.openxmlformats.org/officeDocument/2006/relationships/image" Target="../media/image22.png"/><Relationship Id="rId14" Type="http://schemas.openxmlformats.org/officeDocument/2006/relationships/image" Target="../media/image31.jpeg"/><Relationship Id="rId22" Type="http://schemas.openxmlformats.org/officeDocument/2006/relationships/image" Target="../media/image142.jpeg"/><Relationship Id="rId27" Type="http://schemas.openxmlformats.org/officeDocument/2006/relationships/image" Target="../media/image147.jpeg"/><Relationship Id="rId30" Type="http://schemas.openxmlformats.org/officeDocument/2006/relationships/image" Target="../media/image150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3.png"/><Relationship Id="rId18" Type="http://schemas.openxmlformats.org/officeDocument/2006/relationships/image" Target="../media/image156.jpeg"/><Relationship Id="rId26" Type="http://schemas.openxmlformats.org/officeDocument/2006/relationships/image" Target="../media/image164.jpeg"/><Relationship Id="rId39" Type="http://schemas.openxmlformats.org/officeDocument/2006/relationships/image" Target="../media/image177.jpeg"/><Relationship Id="rId21" Type="http://schemas.openxmlformats.org/officeDocument/2006/relationships/image" Target="../media/image159.jpeg"/><Relationship Id="rId34" Type="http://schemas.openxmlformats.org/officeDocument/2006/relationships/image" Target="../media/image172.png"/><Relationship Id="rId42" Type="http://schemas.openxmlformats.org/officeDocument/2006/relationships/image" Target="../media/image180.png"/><Relationship Id="rId47" Type="http://schemas.openxmlformats.org/officeDocument/2006/relationships/image" Target="../media/image185.jpeg"/><Relationship Id="rId50" Type="http://schemas.openxmlformats.org/officeDocument/2006/relationships/image" Target="../media/image188.png"/><Relationship Id="rId55" Type="http://schemas.openxmlformats.org/officeDocument/2006/relationships/image" Target="../media/image193.png"/><Relationship Id="rId63" Type="http://schemas.openxmlformats.org/officeDocument/2006/relationships/image" Target="../media/image201.png"/><Relationship Id="rId68" Type="http://schemas.openxmlformats.org/officeDocument/2006/relationships/image" Target="../media/image206.png"/><Relationship Id="rId7" Type="http://schemas.openxmlformats.org/officeDocument/2006/relationships/image" Target="../media/image25.png"/><Relationship Id="rId71" Type="http://schemas.openxmlformats.org/officeDocument/2006/relationships/image" Target="../media/image209.png"/><Relationship Id="rId2" Type="http://schemas.openxmlformats.org/officeDocument/2006/relationships/image" Target="../media/image21.jpeg"/><Relationship Id="rId16" Type="http://schemas.openxmlformats.org/officeDocument/2006/relationships/image" Target="../media/image154.png"/><Relationship Id="rId29" Type="http://schemas.openxmlformats.org/officeDocument/2006/relationships/image" Target="../media/image167.jpeg"/><Relationship Id="rId1" Type="http://schemas.openxmlformats.org/officeDocument/2006/relationships/image" Target="../media/image17.jpeg"/><Relationship Id="rId6" Type="http://schemas.openxmlformats.org/officeDocument/2006/relationships/image" Target="../media/image24.png"/><Relationship Id="rId11" Type="http://schemas.openxmlformats.org/officeDocument/2006/relationships/image" Target="../media/image35.jpeg"/><Relationship Id="rId24" Type="http://schemas.openxmlformats.org/officeDocument/2006/relationships/image" Target="../media/image162.jpeg"/><Relationship Id="rId32" Type="http://schemas.openxmlformats.org/officeDocument/2006/relationships/image" Target="../media/image170.jpeg"/><Relationship Id="rId37" Type="http://schemas.openxmlformats.org/officeDocument/2006/relationships/image" Target="../media/image175.jpeg"/><Relationship Id="rId40" Type="http://schemas.openxmlformats.org/officeDocument/2006/relationships/image" Target="../media/image178.jpeg"/><Relationship Id="rId45" Type="http://schemas.openxmlformats.org/officeDocument/2006/relationships/image" Target="../media/image183.png"/><Relationship Id="rId53" Type="http://schemas.openxmlformats.org/officeDocument/2006/relationships/image" Target="../media/image191.png"/><Relationship Id="rId58" Type="http://schemas.openxmlformats.org/officeDocument/2006/relationships/image" Target="../media/image196.png"/><Relationship Id="rId66" Type="http://schemas.openxmlformats.org/officeDocument/2006/relationships/image" Target="../media/image204.png"/><Relationship Id="rId5" Type="http://schemas.openxmlformats.org/officeDocument/2006/relationships/image" Target="../media/image23.png"/><Relationship Id="rId15" Type="http://schemas.openxmlformats.org/officeDocument/2006/relationships/image" Target="../media/image1.png"/><Relationship Id="rId23" Type="http://schemas.openxmlformats.org/officeDocument/2006/relationships/image" Target="../media/image161.png"/><Relationship Id="rId28" Type="http://schemas.openxmlformats.org/officeDocument/2006/relationships/image" Target="../media/image166.jpeg"/><Relationship Id="rId36" Type="http://schemas.openxmlformats.org/officeDocument/2006/relationships/image" Target="../media/image174.jpeg"/><Relationship Id="rId49" Type="http://schemas.openxmlformats.org/officeDocument/2006/relationships/image" Target="../media/image187.jpeg"/><Relationship Id="rId57" Type="http://schemas.openxmlformats.org/officeDocument/2006/relationships/image" Target="../media/image195.png"/><Relationship Id="rId61" Type="http://schemas.openxmlformats.org/officeDocument/2006/relationships/image" Target="../media/image199.png"/><Relationship Id="rId10" Type="http://schemas.openxmlformats.org/officeDocument/2006/relationships/image" Target="../media/image32.png"/><Relationship Id="rId19" Type="http://schemas.openxmlformats.org/officeDocument/2006/relationships/image" Target="../media/image157.jpeg"/><Relationship Id="rId31" Type="http://schemas.openxmlformats.org/officeDocument/2006/relationships/image" Target="../media/image169.jpeg"/><Relationship Id="rId44" Type="http://schemas.openxmlformats.org/officeDocument/2006/relationships/image" Target="../media/image182.png"/><Relationship Id="rId52" Type="http://schemas.openxmlformats.org/officeDocument/2006/relationships/image" Target="../media/image190.jpeg"/><Relationship Id="rId60" Type="http://schemas.openxmlformats.org/officeDocument/2006/relationships/image" Target="../media/image198.png"/><Relationship Id="rId65" Type="http://schemas.openxmlformats.org/officeDocument/2006/relationships/image" Target="../media/image203.png"/><Relationship Id="rId4" Type="http://schemas.openxmlformats.org/officeDocument/2006/relationships/image" Target="../media/image22.png"/><Relationship Id="rId9" Type="http://schemas.openxmlformats.org/officeDocument/2006/relationships/image" Target="../media/image31.jpeg"/><Relationship Id="rId14" Type="http://schemas.openxmlformats.org/officeDocument/2006/relationships/image" Target="../media/image54.png"/><Relationship Id="rId22" Type="http://schemas.openxmlformats.org/officeDocument/2006/relationships/image" Target="../media/image160.jpeg"/><Relationship Id="rId27" Type="http://schemas.openxmlformats.org/officeDocument/2006/relationships/image" Target="../media/image165.jpeg"/><Relationship Id="rId30" Type="http://schemas.openxmlformats.org/officeDocument/2006/relationships/image" Target="../media/image168.jpeg"/><Relationship Id="rId35" Type="http://schemas.openxmlformats.org/officeDocument/2006/relationships/image" Target="../media/image173.png"/><Relationship Id="rId43" Type="http://schemas.openxmlformats.org/officeDocument/2006/relationships/image" Target="../media/image181.png"/><Relationship Id="rId48" Type="http://schemas.openxmlformats.org/officeDocument/2006/relationships/image" Target="../media/image186.jpeg"/><Relationship Id="rId56" Type="http://schemas.openxmlformats.org/officeDocument/2006/relationships/image" Target="../media/image194.png"/><Relationship Id="rId64" Type="http://schemas.openxmlformats.org/officeDocument/2006/relationships/image" Target="../media/image202.png"/><Relationship Id="rId69" Type="http://schemas.openxmlformats.org/officeDocument/2006/relationships/image" Target="../media/image207.png"/><Relationship Id="rId8" Type="http://schemas.openxmlformats.org/officeDocument/2006/relationships/image" Target="../media/image30.jpeg"/><Relationship Id="rId51" Type="http://schemas.openxmlformats.org/officeDocument/2006/relationships/image" Target="../media/image189.jpeg"/><Relationship Id="rId72" Type="http://schemas.openxmlformats.org/officeDocument/2006/relationships/image" Target="../media/image210.png"/><Relationship Id="rId3" Type="http://schemas.openxmlformats.org/officeDocument/2006/relationships/image" Target="../media/image9.jpeg"/><Relationship Id="rId12" Type="http://schemas.openxmlformats.org/officeDocument/2006/relationships/image" Target="../media/image153.png"/><Relationship Id="rId17" Type="http://schemas.openxmlformats.org/officeDocument/2006/relationships/image" Target="../media/image155.jpeg"/><Relationship Id="rId25" Type="http://schemas.openxmlformats.org/officeDocument/2006/relationships/image" Target="../media/image163.jpeg"/><Relationship Id="rId33" Type="http://schemas.openxmlformats.org/officeDocument/2006/relationships/image" Target="../media/image171.jpeg"/><Relationship Id="rId38" Type="http://schemas.openxmlformats.org/officeDocument/2006/relationships/image" Target="../media/image176.jpeg"/><Relationship Id="rId46" Type="http://schemas.openxmlformats.org/officeDocument/2006/relationships/image" Target="../media/image184.jpeg"/><Relationship Id="rId59" Type="http://schemas.openxmlformats.org/officeDocument/2006/relationships/image" Target="../media/image197.png"/><Relationship Id="rId67" Type="http://schemas.openxmlformats.org/officeDocument/2006/relationships/image" Target="../media/image205.png"/><Relationship Id="rId20" Type="http://schemas.openxmlformats.org/officeDocument/2006/relationships/image" Target="../media/image158.jpeg"/><Relationship Id="rId41" Type="http://schemas.openxmlformats.org/officeDocument/2006/relationships/image" Target="../media/image179.png"/><Relationship Id="rId54" Type="http://schemas.openxmlformats.org/officeDocument/2006/relationships/image" Target="../media/image192.png"/><Relationship Id="rId62" Type="http://schemas.openxmlformats.org/officeDocument/2006/relationships/image" Target="../media/image200.png"/><Relationship Id="rId70" Type="http://schemas.openxmlformats.org/officeDocument/2006/relationships/image" Target="../media/image208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.jpeg"/><Relationship Id="rId18" Type="http://schemas.openxmlformats.org/officeDocument/2006/relationships/image" Target="../media/image211.png"/><Relationship Id="rId26" Type="http://schemas.openxmlformats.org/officeDocument/2006/relationships/image" Target="../media/image219.png"/><Relationship Id="rId39" Type="http://schemas.openxmlformats.org/officeDocument/2006/relationships/image" Target="../media/image232.png"/><Relationship Id="rId3" Type="http://schemas.openxmlformats.org/officeDocument/2006/relationships/image" Target="../media/image9.jpeg"/><Relationship Id="rId21" Type="http://schemas.openxmlformats.org/officeDocument/2006/relationships/image" Target="../media/image214.png"/><Relationship Id="rId34" Type="http://schemas.openxmlformats.org/officeDocument/2006/relationships/image" Target="../media/image227.png"/><Relationship Id="rId42" Type="http://schemas.openxmlformats.org/officeDocument/2006/relationships/image" Target="../media/image235.png"/><Relationship Id="rId47" Type="http://schemas.openxmlformats.org/officeDocument/2006/relationships/image" Target="../media/image240.png"/><Relationship Id="rId7" Type="http://schemas.openxmlformats.org/officeDocument/2006/relationships/image" Target="../media/image25.png"/><Relationship Id="rId12" Type="http://schemas.openxmlformats.org/officeDocument/2006/relationships/image" Target="../media/image1.png"/><Relationship Id="rId17" Type="http://schemas.openxmlformats.org/officeDocument/2006/relationships/image" Target="../media/image10.png"/><Relationship Id="rId25" Type="http://schemas.openxmlformats.org/officeDocument/2006/relationships/image" Target="../media/image218.png"/><Relationship Id="rId33" Type="http://schemas.openxmlformats.org/officeDocument/2006/relationships/image" Target="../media/image226.png"/><Relationship Id="rId38" Type="http://schemas.openxmlformats.org/officeDocument/2006/relationships/image" Target="../media/image231.png"/><Relationship Id="rId46" Type="http://schemas.openxmlformats.org/officeDocument/2006/relationships/image" Target="../media/image239.png"/><Relationship Id="rId2" Type="http://schemas.openxmlformats.org/officeDocument/2006/relationships/image" Target="../media/image21.jpeg"/><Relationship Id="rId16" Type="http://schemas.openxmlformats.org/officeDocument/2006/relationships/image" Target="../media/image8.png"/><Relationship Id="rId20" Type="http://schemas.openxmlformats.org/officeDocument/2006/relationships/image" Target="../media/image213.png"/><Relationship Id="rId29" Type="http://schemas.openxmlformats.org/officeDocument/2006/relationships/image" Target="../media/image222.png"/><Relationship Id="rId41" Type="http://schemas.openxmlformats.org/officeDocument/2006/relationships/image" Target="../media/image234.png"/><Relationship Id="rId1" Type="http://schemas.openxmlformats.org/officeDocument/2006/relationships/image" Target="../media/image17.jpeg"/><Relationship Id="rId6" Type="http://schemas.openxmlformats.org/officeDocument/2006/relationships/image" Target="../media/image24.png"/><Relationship Id="rId11" Type="http://schemas.openxmlformats.org/officeDocument/2006/relationships/image" Target="../media/image35.jpeg"/><Relationship Id="rId24" Type="http://schemas.openxmlformats.org/officeDocument/2006/relationships/image" Target="../media/image217.png"/><Relationship Id="rId32" Type="http://schemas.openxmlformats.org/officeDocument/2006/relationships/image" Target="../media/image225.png"/><Relationship Id="rId37" Type="http://schemas.openxmlformats.org/officeDocument/2006/relationships/image" Target="../media/image230.png"/><Relationship Id="rId40" Type="http://schemas.openxmlformats.org/officeDocument/2006/relationships/image" Target="../media/image233.png"/><Relationship Id="rId45" Type="http://schemas.openxmlformats.org/officeDocument/2006/relationships/image" Target="../media/image238.png"/><Relationship Id="rId5" Type="http://schemas.openxmlformats.org/officeDocument/2006/relationships/image" Target="../media/image23.png"/><Relationship Id="rId15" Type="http://schemas.openxmlformats.org/officeDocument/2006/relationships/image" Target="../media/image7.jpeg"/><Relationship Id="rId23" Type="http://schemas.openxmlformats.org/officeDocument/2006/relationships/image" Target="../media/image216.png"/><Relationship Id="rId28" Type="http://schemas.openxmlformats.org/officeDocument/2006/relationships/image" Target="../media/image221.png"/><Relationship Id="rId36" Type="http://schemas.openxmlformats.org/officeDocument/2006/relationships/image" Target="../media/image229.png"/><Relationship Id="rId49" Type="http://schemas.openxmlformats.org/officeDocument/2006/relationships/image" Target="../media/image242.png"/><Relationship Id="rId10" Type="http://schemas.openxmlformats.org/officeDocument/2006/relationships/image" Target="../media/image32.png"/><Relationship Id="rId19" Type="http://schemas.openxmlformats.org/officeDocument/2006/relationships/image" Target="../media/image212.png"/><Relationship Id="rId31" Type="http://schemas.openxmlformats.org/officeDocument/2006/relationships/image" Target="../media/image224.png"/><Relationship Id="rId44" Type="http://schemas.openxmlformats.org/officeDocument/2006/relationships/image" Target="../media/image237.png"/><Relationship Id="rId4" Type="http://schemas.openxmlformats.org/officeDocument/2006/relationships/image" Target="../media/image22.png"/><Relationship Id="rId9" Type="http://schemas.openxmlformats.org/officeDocument/2006/relationships/image" Target="../media/image31.jpeg"/><Relationship Id="rId14" Type="http://schemas.openxmlformats.org/officeDocument/2006/relationships/image" Target="../media/image82.jpeg"/><Relationship Id="rId22" Type="http://schemas.openxmlformats.org/officeDocument/2006/relationships/image" Target="../media/image215.png"/><Relationship Id="rId27" Type="http://schemas.openxmlformats.org/officeDocument/2006/relationships/image" Target="../media/image220.png"/><Relationship Id="rId30" Type="http://schemas.openxmlformats.org/officeDocument/2006/relationships/image" Target="../media/image223.png"/><Relationship Id="rId35" Type="http://schemas.openxmlformats.org/officeDocument/2006/relationships/image" Target="../media/image228.png"/><Relationship Id="rId43" Type="http://schemas.openxmlformats.org/officeDocument/2006/relationships/image" Target="../media/image236.png"/><Relationship Id="rId48" Type="http://schemas.openxmlformats.org/officeDocument/2006/relationships/image" Target="../media/image241.png"/><Relationship Id="rId8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126424</xdr:colOff>
      <xdr:row>0</xdr:row>
      <xdr:rowOff>9525</xdr:rowOff>
    </xdr:from>
    <xdr:to>
      <xdr:col>6</xdr:col>
      <xdr:colOff>428838</xdr:colOff>
      <xdr:row>3</xdr:row>
      <xdr:rowOff>222675</xdr:rowOff>
    </xdr:to>
    <xdr:pic>
      <xdr:nvPicPr>
        <xdr:cNvPr id="81" name="Рисунок 9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22249" y="9525"/>
          <a:ext cx="1607339" cy="91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76200</xdr:colOff>
      <xdr:row>7</xdr:row>
      <xdr:rowOff>266700</xdr:rowOff>
    </xdr:from>
    <xdr:ext cx="791105" cy="904875"/>
    <xdr:pic>
      <xdr:nvPicPr>
        <xdr:cNvPr id="108" name="Рисунок 107" descr="FE-PLUS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contrast="-10000"/>
        </a:blip>
        <a:stretch>
          <a:fillRect/>
        </a:stretch>
      </xdr:blipFill>
      <xdr:spPr>
        <a:xfrm>
          <a:off x="76200" y="1657350"/>
          <a:ext cx="791105" cy="904875"/>
        </a:xfrm>
        <a:prstGeom prst="rect">
          <a:avLst/>
        </a:prstGeom>
      </xdr:spPr>
    </xdr:pic>
    <xdr:clientData/>
  </xdr:oneCellAnchor>
  <xdr:twoCellAnchor>
    <xdr:from>
      <xdr:col>0</xdr:col>
      <xdr:colOff>76201</xdr:colOff>
      <xdr:row>8</xdr:row>
      <xdr:rowOff>485775</xdr:rowOff>
    </xdr:from>
    <xdr:to>
      <xdr:col>0</xdr:col>
      <xdr:colOff>879367</xdr:colOff>
      <xdr:row>8</xdr:row>
      <xdr:rowOff>1162050</xdr:rowOff>
    </xdr:to>
    <xdr:pic>
      <xdr:nvPicPr>
        <xdr:cNvPr id="10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76201" y="3448050"/>
          <a:ext cx="803166" cy="676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114301</xdr:colOff>
      <xdr:row>9</xdr:row>
      <xdr:rowOff>438150</xdr:rowOff>
    </xdr:from>
    <xdr:to>
      <xdr:col>0</xdr:col>
      <xdr:colOff>838201</xdr:colOff>
      <xdr:row>9</xdr:row>
      <xdr:rowOff>952499</xdr:rowOff>
    </xdr:to>
    <xdr:grpSp>
      <xdr:nvGrpSpPr>
        <xdr:cNvPr id="110" name="Группа 109"/>
        <xdr:cNvGrpSpPr/>
      </xdr:nvGrpSpPr>
      <xdr:grpSpPr>
        <a:xfrm>
          <a:off x="114301" y="5353050"/>
          <a:ext cx="723900" cy="514349"/>
          <a:chOff x="33617" y="4151779"/>
          <a:chExt cx="1100009" cy="600075"/>
        </a:xfrm>
      </xdr:grpSpPr>
      <xdr:pic>
        <xdr:nvPicPr>
          <xdr:cNvPr id="111" name="Рисунок 110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-1" r="29134"/>
          <a:stretch/>
        </xdr:blipFill>
        <xdr:spPr>
          <a:xfrm>
            <a:off x="809626" y="4238624"/>
            <a:ext cx="324000" cy="457199"/>
          </a:xfrm>
          <a:prstGeom prst="rect">
            <a:avLst/>
          </a:prstGeom>
        </xdr:spPr>
      </xdr:pic>
      <xdr:pic>
        <xdr:nvPicPr>
          <xdr:cNvPr id="112" name="Рисунок 111" descr="http://videodomofon.by/wp-content/uploads/2016/10/fe-70-ch-orion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33617" y="4151779"/>
            <a:ext cx="911802" cy="600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85726</xdr:colOff>
      <xdr:row>10</xdr:row>
      <xdr:rowOff>609600</xdr:rowOff>
    </xdr:from>
    <xdr:to>
      <xdr:col>0</xdr:col>
      <xdr:colOff>864624</xdr:colOff>
      <xdr:row>10</xdr:row>
      <xdr:rowOff>1066800</xdr:rowOff>
    </xdr:to>
    <xdr:pic>
      <xdr:nvPicPr>
        <xdr:cNvPr id="1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85726" y="6858000"/>
          <a:ext cx="778898" cy="457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104775</xdr:colOff>
      <xdr:row>12</xdr:row>
      <xdr:rowOff>714376</xdr:rowOff>
    </xdr:from>
    <xdr:to>
      <xdr:col>1</xdr:col>
      <xdr:colOff>76200</xdr:colOff>
      <xdr:row>12</xdr:row>
      <xdr:rowOff>1209676</xdr:rowOff>
    </xdr:to>
    <xdr:grpSp>
      <xdr:nvGrpSpPr>
        <xdr:cNvPr id="114" name="Группа 113"/>
        <xdr:cNvGrpSpPr/>
      </xdr:nvGrpSpPr>
      <xdr:grpSpPr>
        <a:xfrm>
          <a:off x="104775" y="10915651"/>
          <a:ext cx="904875" cy="495300"/>
          <a:chOff x="38101" y="7096125"/>
          <a:chExt cx="1314450" cy="590551"/>
        </a:xfrm>
      </xdr:grpSpPr>
      <xdr:pic>
        <xdr:nvPicPr>
          <xdr:cNvPr id="115" name="Рисунок 114"/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38101" y="7096125"/>
            <a:ext cx="857250" cy="569923"/>
          </a:xfrm>
          <a:prstGeom prst="rect">
            <a:avLst/>
          </a:prstGeom>
        </xdr:spPr>
      </xdr:pic>
      <xdr:pic>
        <xdr:nvPicPr>
          <xdr:cNvPr id="116" name="Рисунок 115"/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62001" y="7096126"/>
            <a:ext cx="590550" cy="5905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38100</xdr:colOff>
      <xdr:row>13</xdr:row>
      <xdr:rowOff>628650</xdr:rowOff>
    </xdr:from>
    <xdr:to>
      <xdr:col>1</xdr:col>
      <xdr:colOff>123825</xdr:colOff>
      <xdr:row>13</xdr:row>
      <xdr:rowOff>1152525</xdr:rowOff>
    </xdr:to>
    <xdr:grpSp>
      <xdr:nvGrpSpPr>
        <xdr:cNvPr id="117" name="Группа 116"/>
        <xdr:cNvGrpSpPr/>
      </xdr:nvGrpSpPr>
      <xdr:grpSpPr>
        <a:xfrm>
          <a:off x="38100" y="12687300"/>
          <a:ext cx="1019175" cy="523875"/>
          <a:chOff x="47625" y="8620126"/>
          <a:chExt cx="1314450" cy="590550"/>
        </a:xfrm>
      </xdr:grpSpPr>
      <xdr:pic>
        <xdr:nvPicPr>
          <xdr:cNvPr id="118" name="Рисунок 117"/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47625" y="8620126"/>
            <a:ext cx="866775" cy="576256"/>
          </a:xfrm>
          <a:prstGeom prst="rect">
            <a:avLst/>
          </a:prstGeom>
        </xdr:spPr>
      </xdr:pic>
      <xdr:pic>
        <xdr:nvPicPr>
          <xdr:cNvPr id="119" name="Рисунок 118"/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71525" y="8620126"/>
            <a:ext cx="590550" cy="5905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</xdr:colOff>
      <xdr:row>14</xdr:row>
      <xdr:rowOff>762000</xdr:rowOff>
    </xdr:from>
    <xdr:to>
      <xdr:col>1</xdr:col>
      <xdr:colOff>1</xdr:colOff>
      <xdr:row>14</xdr:row>
      <xdr:rowOff>1390649</xdr:rowOff>
    </xdr:to>
    <xdr:grpSp>
      <xdr:nvGrpSpPr>
        <xdr:cNvPr id="120" name="Группа 119"/>
        <xdr:cNvGrpSpPr/>
      </xdr:nvGrpSpPr>
      <xdr:grpSpPr>
        <a:xfrm>
          <a:off x="1" y="14678025"/>
          <a:ext cx="933450" cy="628649"/>
          <a:chOff x="9525" y="9982200"/>
          <a:chExt cx="1209676" cy="662905"/>
        </a:xfrm>
      </xdr:grpSpPr>
      <xdr:pic>
        <xdr:nvPicPr>
          <xdr:cNvPr id="121" name="Рисунок 120"/>
          <xdr:cNvPicPr>
            <a:picLocks noChangeAspect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9525" y="9982200"/>
            <a:ext cx="942975" cy="662905"/>
          </a:xfrm>
          <a:prstGeom prst="rect">
            <a:avLst/>
          </a:prstGeom>
        </xdr:spPr>
      </xdr:pic>
      <xdr:pic>
        <xdr:nvPicPr>
          <xdr:cNvPr id="122" name="Рисунок 121"/>
          <xdr:cNvPicPr>
            <a:picLocks noChangeAspect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 flipH="1">
            <a:off x="952501" y="10048875"/>
            <a:ext cx="266700" cy="5334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95250</xdr:colOff>
      <xdr:row>16</xdr:row>
      <xdr:rowOff>104775</xdr:rowOff>
    </xdr:from>
    <xdr:to>
      <xdr:col>1</xdr:col>
      <xdr:colOff>5786</xdr:colOff>
      <xdr:row>16</xdr:row>
      <xdr:rowOff>609600</xdr:rowOff>
    </xdr:to>
    <xdr:pic>
      <xdr:nvPicPr>
        <xdr:cNvPr id="123" name="Рисунок 122" descr="4425 monitor picture.png"/>
        <xdr:cNvPicPr>
          <a:picLocks noChangeAspect="1"/>
        </xdr:cNvPicPr>
      </xdr:nvPicPr>
      <xdr:blipFill>
        <a:blip xmlns:r="http://schemas.openxmlformats.org/officeDocument/2006/relationships" r:embed="rId13" cstate="email"/>
        <a:srcRect/>
        <a:stretch>
          <a:fillRect/>
        </a:stretch>
      </xdr:blipFill>
      <xdr:spPr>
        <a:xfrm>
          <a:off x="95250" y="14116050"/>
          <a:ext cx="843986" cy="504825"/>
        </a:xfrm>
        <a:prstGeom prst="rect">
          <a:avLst/>
        </a:prstGeom>
      </xdr:spPr>
    </xdr:pic>
    <xdr:clientData/>
  </xdr:twoCellAnchor>
  <xdr:twoCellAnchor>
    <xdr:from>
      <xdr:col>0</xdr:col>
      <xdr:colOff>90077</xdr:colOff>
      <xdr:row>17</xdr:row>
      <xdr:rowOff>47625</xdr:rowOff>
    </xdr:from>
    <xdr:to>
      <xdr:col>0</xdr:col>
      <xdr:colOff>866774</xdr:colOff>
      <xdr:row>17</xdr:row>
      <xdr:rowOff>641824</xdr:rowOff>
    </xdr:to>
    <xdr:pic>
      <xdr:nvPicPr>
        <xdr:cNvPr id="1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t="7782" b="15956"/>
        <a:stretch>
          <a:fillRect/>
        </a:stretch>
      </xdr:blipFill>
      <xdr:spPr bwMode="auto">
        <a:xfrm>
          <a:off x="90077" y="14773275"/>
          <a:ext cx="776697" cy="5941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85725</xdr:colOff>
      <xdr:row>18</xdr:row>
      <xdr:rowOff>47625</xdr:rowOff>
    </xdr:from>
    <xdr:ext cx="797132" cy="581025"/>
    <xdr:pic>
      <xdr:nvPicPr>
        <xdr:cNvPr id="125" name="Рисунок 124" descr="http://videodomofon.by/wp-content/uploads/2016/10/fe-70-ch-orion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15487650"/>
          <a:ext cx="797132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0</xdr:colOff>
      <xdr:row>20</xdr:row>
      <xdr:rowOff>333375</xdr:rowOff>
    </xdr:from>
    <xdr:to>
      <xdr:col>0</xdr:col>
      <xdr:colOff>904875</xdr:colOff>
      <xdr:row>20</xdr:row>
      <xdr:rowOff>903963</xdr:rowOff>
    </xdr:to>
    <xdr:pic>
      <xdr:nvPicPr>
        <xdr:cNvPr id="126" name="Рисунок 125" descr="1.png"/>
        <xdr:cNvPicPr>
          <a:picLocks noChangeAspect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>
        <a:xfrm>
          <a:off x="0" y="16487775"/>
          <a:ext cx="904875" cy="57058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21</xdr:row>
      <xdr:rowOff>409576</xdr:rowOff>
    </xdr:from>
    <xdr:to>
      <xdr:col>0</xdr:col>
      <xdr:colOff>922564</xdr:colOff>
      <xdr:row>21</xdr:row>
      <xdr:rowOff>1038226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17849851"/>
          <a:ext cx="884464" cy="62865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22</xdr:row>
      <xdr:rowOff>523875</xdr:rowOff>
    </xdr:from>
    <xdr:to>
      <xdr:col>0</xdr:col>
      <xdr:colOff>885825</xdr:colOff>
      <xdr:row>22</xdr:row>
      <xdr:rowOff>1080902</xdr:rowOff>
    </xdr:to>
    <xdr:pic>
      <xdr:nvPicPr>
        <xdr:cNvPr id="128" name="Объект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57150" y="19392900"/>
          <a:ext cx="828675" cy="557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FAA26D3D-D897-4be2-8F04-BA451C77F1D7}">
            <ma14:placeholderFlag xmlns:r="http://schemas.openxmlformats.org/officeDocument/2006/relationships" xmlns:p="http://schemas.openxmlformats.org/presentationml/2006/main" xmlns:ma14="http://schemas.microsoft.com/office/mac/drawingml/2011/main" xmlns="" xmlns:lc="http://schemas.openxmlformats.org/drawingml/2006/lockedCanvas" val="1"/>
          </a:ext>
        </a:extLst>
      </xdr:spPr>
    </xdr:pic>
    <xdr:clientData/>
  </xdr:twoCellAnchor>
  <xdr:oneCellAnchor>
    <xdr:from>
      <xdr:col>0</xdr:col>
      <xdr:colOff>47625</xdr:colOff>
      <xdr:row>23</xdr:row>
      <xdr:rowOff>504826</xdr:rowOff>
    </xdr:from>
    <xdr:ext cx="823829" cy="552450"/>
    <xdr:pic>
      <xdr:nvPicPr>
        <xdr:cNvPr id="129" name="Рисунок 128"/>
        <xdr:cNvPicPr>
          <a:picLocks noChangeAspect="1"/>
        </xdr:cNvPicPr>
      </xdr:nvPicPr>
      <xdr:blipFill rotWithShape="1">
        <a:blip xmlns:r="http://schemas.openxmlformats.org/officeDocument/2006/relationships" r:embed="rId19" cstate="print"/>
        <a:srcRect l="17841" t="28806" r="17896" b="28101"/>
        <a:stretch/>
      </xdr:blipFill>
      <xdr:spPr>
        <a:xfrm>
          <a:off x="47625" y="20945476"/>
          <a:ext cx="823829" cy="552450"/>
        </a:xfrm>
        <a:prstGeom prst="rect">
          <a:avLst/>
        </a:prstGeom>
      </xdr:spPr>
    </xdr:pic>
    <xdr:clientData/>
  </xdr:oneCellAnchor>
  <xdr:twoCellAnchor>
    <xdr:from>
      <xdr:col>0</xdr:col>
      <xdr:colOff>64585</xdr:colOff>
      <xdr:row>24</xdr:row>
      <xdr:rowOff>419100</xdr:rowOff>
    </xdr:from>
    <xdr:to>
      <xdr:col>0</xdr:col>
      <xdr:colOff>891255</xdr:colOff>
      <xdr:row>24</xdr:row>
      <xdr:rowOff>1028700</xdr:rowOff>
    </xdr:to>
    <xdr:pic>
      <xdr:nvPicPr>
        <xdr:cNvPr id="1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/>
        <a:srcRect/>
        <a:stretch>
          <a:fillRect/>
        </a:stretch>
      </xdr:blipFill>
      <xdr:spPr bwMode="auto">
        <a:xfrm>
          <a:off x="64585" y="22431375"/>
          <a:ext cx="826670" cy="609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57151</xdr:colOff>
      <xdr:row>25</xdr:row>
      <xdr:rowOff>381000</xdr:rowOff>
    </xdr:from>
    <xdr:to>
      <xdr:col>0</xdr:col>
      <xdr:colOff>902447</xdr:colOff>
      <xdr:row>25</xdr:row>
      <xdr:rowOff>942975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23822025"/>
          <a:ext cx="845296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</xdr:row>
      <xdr:rowOff>361951</xdr:rowOff>
    </xdr:from>
    <xdr:to>
      <xdr:col>0</xdr:col>
      <xdr:colOff>869146</xdr:colOff>
      <xdr:row>26</xdr:row>
      <xdr:rowOff>933450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25088851"/>
          <a:ext cx="859621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27</xdr:row>
      <xdr:rowOff>438150</xdr:rowOff>
    </xdr:from>
    <xdr:to>
      <xdr:col>0</xdr:col>
      <xdr:colOff>884851</xdr:colOff>
      <xdr:row>27</xdr:row>
      <xdr:rowOff>1057275</xdr:rowOff>
    </xdr:to>
    <xdr:pic>
      <xdr:nvPicPr>
        <xdr:cNvPr id="133" name="Рисунок 132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250" t="9821" r="14688" b="11607"/>
        <a:stretch/>
      </xdr:blipFill>
      <xdr:spPr>
        <a:xfrm>
          <a:off x="47625" y="26450925"/>
          <a:ext cx="837226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42181</xdr:colOff>
      <xdr:row>28</xdr:row>
      <xdr:rowOff>381000</xdr:rowOff>
    </xdr:from>
    <xdr:to>
      <xdr:col>0</xdr:col>
      <xdr:colOff>885825</xdr:colOff>
      <xdr:row>28</xdr:row>
      <xdr:rowOff>971551</xdr:rowOff>
    </xdr:to>
    <xdr:pic>
      <xdr:nvPicPr>
        <xdr:cNvPr id="134" name="Рисунок 133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752" t="7501" r="12239" b="11719"/>
        <a:stretch/>
      </xdr:blipFill>
      <xdr:spPr>
        <a:xfrm>
          <a:off x="42181" y="27822525"/>
          <a:ext cx="843644" cy="5905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29</xdr:row>
      <xdr:rowOff>438151</xdr:rowOff>
    </xdr:from>
    <xdr:to>
      <xdr:col>0</xdr:col>
      <xdr:colOff>876676</xdr:colOff>
      <xdr:row>29</xdr:row>
      <xdr:rowOff>1047751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6" y="31022926"/>
          <a:ext cx="86715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30</xdr:row>
      <xdr:rowOff>390525</xdr:rowOff>
    </xdr:from>
    <xdr:to>
      <xdr:col>0</xdr:col>
      <xdr:colOff>923925</xdr:colOff>
      <xdr:row>30</xdr:row>
      <xdr:rowOff>1013254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32546925"/>
          <a:ext cx="885825" cy="622729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31</xdr:row>
      <xdr:rowOff>771525</xdr:rowOff>
    </xdr:from>
    <xdr:ext cx="862136" cy="542925"/>
    <xdr:pic>
      <xdr:nvPicPr>
        <xdr:cNvPr id="138" name="Рисунок 137" descr="https://shop.nohoho.ru/sites/shop.nohoho.ru/files/fa28664188e3724c4b384311a2ea409f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34499550"/>
          <a:ext cx="862136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</xdr:colOff>
      <xdr:row>32</xdr:row>
      <xdr:rowOff>38100</xdr:rowOff>
    </xdr:from>
    <xdr:ext cx="754281" cy="762000"/>
    <xdr:pic>
      <xdr:nvPicPr>
        <xdr:cNvPr id="139" name="Рисунок 138" descr="Картинки по запросу FE-4CHP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35766375"/>
          <a:ext cx="754281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</xdr:colOff>
      <xdr:row>33</xdr:row>
      <xdr:rowOff>95250</xdr:rowOff>
    </xdr:from>
    <xdr:ext cx="838200" cy="566905"/>
    <xdr:pic>
      <xdr:nvPicPr>
        <xdr:cNvPr id="140" name="Рисунок 139" descr="Картинки по запросу FE-71C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3123" b="9401"/>
        <a:stretch/>
      </xdr:blipFill>
      <xdr:spPr bwMode="auto">
        <a:xfrm>
          <a:off x="47625" y="36680775"/>
          <a:ext cx="838200" cy="56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57150</xdr:colOff>
      <xdr:row>35</xdr:row>
      <xdr:rowOff>85725</xdr:rowOff>
    </xdr:from>
    <xdr:ext cx="839437" cy="552450"/>
    <xdr:pic>
      <xdr:nvPicPr>
        <xdr:cNvPr id="142" name="Рисунок 141" descr="http://videodomofon.by/wp-content/uploads/2016/10/fe-70-ch-orion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37576125"/>
          <a:ext cx="839437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38100</xdr:colOff>
      <xdr:row>36</xdr:row>
      <xdr:rowOff>542925</xdr:rowOff>
    </xdr:from>
    <xdr:to>
      <xdr:col>0</xdr:col>
      <xdr:colOff>895350</xdr:colOff>
      <xdr:row>36</xdr:row>
      <xdr:rowOff>1143000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38947725"/>
          <a:ext cx="857250" cy="60007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37</xdr:row>
      <xdr:rowOff>676275</xdr:rowOff>
    </xdr:from>
    <xdr:to>
      <xdr:col>0</xdr:col>
      <xdr:colOff>914400</xdr:colOff>
      <xdr:row>37</xdr:row>
      <xdr:rowOff>1271718</xdr:rowOff>
    </xdr:to>
    <xdr:pic>
      <xdr:nvPicPr>
        <xdr:cNvPr id="144" name="Объект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28575" y="40909875"/>
          <a:ext cx="885825" cy="595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FAA26D3D-D897-4be2-8F04-BA451C77F1D7}">
            <ma14:placeholderFlag xmlns:lc="http://schemas.openxmlformats.org/drawingml/2006/lockedCanvas" xmlns="" xmlns:ma14="http://schemas.microsoft.com/office/mac/drawingml/2011/main" xmlns:p="http://schemas.openxmlformats.org/presentationml/2006/main" xmlns:r="http://schemas.openxmlformats.org/officeDocument/2006/relationships" val="1"/>
          </a:ext>
        </a:extLst>
      </xdr:spPr>
    </xdr:pic>
    <xdr:clientData/>
  </xdr:twoCellAnchor>
  <xdr:twoCellAnchor editAs="oneCell">
    <xdr:from>
      <xdr:col>0</xdr:col>
      <xdr:colOff>38099</xdr:colOff>
      <xdr:row>38</xdr:row>
      <xdr:rowOff>504825</xdr:rowOff>
    </xdr:from>
    <xdr:to>
      <xdr:col>0</xdr:col>
      <xdr:colOff>897720</xdr:colOff>
      <xdr:row>38</xdr:row>
      <xdr:rowOff>1076324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099" y="42719625"/>
          <a:ext cx="859621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39</xdr:row>
      <xdr:rowOff>514350</xdr:rowOff>
    </xdr:from>
    <xdr:to>
      <xdr:col>0</xdr:col>
      <xdr:colOff>904875</xdr:colOff>
      <xdr:row>39</xdr:row>
      <xdr:rowOff>1096937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44405550"/>
          <a:ext cx="876300" cy="582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40</xdr:row>
      <xdr:rowOff>600075</xdr:rowOff>
    </xdr:from>
    <xdr:to>
      <xdr:col>0</xdr:col>
      <xdr:colOff>872651</xdr:colOff>
      <xdr:row>40</xdr:row>
      <xdr:rowOff>1200150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46167675"/>
          <a:ext cx="853601" cy="600075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41</xdr:row>
      <xdr:rowOff>847725</xdr:rowOff>
    </xdr:from>
    <xdr:ext cx="862136" cy="542925"/>
    <xdr:pic>
      <xdr:nvPicPr>
        <xdr:cNvPr id="148" name="Рисунок 147" descr="https://shop.nohoho.ru/sites/shop.nohoho.ru/files/fa28664188e3724c4b384311a2ea409f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46196250"/>
          <a:ext cx="862136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85724</xdr:colOff>
      <xdr:row>42</xdr:row>
      <xdr:rowOff>76200</xdr:rowOff>
    </xdr:from>
    <xdr:ext cx="714375" cy="721686"/>
    <xdr:pic>
      <xdr:nvPicPr>
        <xdr:cNvPr id="149" name="Рисунок 148" descr="Картинки по запросу FE-4CHP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4" y="47424975"/>
          <a:ext cx="714375" cy="721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44</xdr:row>
      <xdr:rowOff>57149</xdr:rowOff>
    </xdr:from>
    <xdr:ext cx="853910" cy="561975"/>
    <xdr:pic>
      <xdr:nvPicPr>
        <xdr:cNvPr id="150" name="Рисунок 149" descr="http://videodomofon.by/wp-content/uploads/2016/10/fe-70-ch-orion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48453674"/>
          <a:ext cx="85391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9525</xdr:colOff>
      <xdr:row>45</xdr:row>
      <xdr:rowOff>295275</xdr:rowOff>
    </xdr:from>
    <xdr:to>
      <xdr:col>0</xdr:col>
      <xdr:colOff>893989</xdr:colOff>
      <xdr:row>45</xdr:row>
      <xdr:rowOff>914400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49406175"/>
          <a:ext cx="884464" cy="6191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</xdr:row>
      <xdr:rowOff>504825</xdr:rowOff>
    </xdr:from>
    <xdr:to>
      <xdr:col>0</xdr:col>
      <xdr:colOff>895350</xdr:colOff>
      <xdr:row>46</xdr:row>
      <xdr:rowOff>1100268</xdr:rowOff>
    </xdr:to>
    <xdr:pic>
      <xdr:nvPicPr>
        <xdr:cNvPr id="152" name="Объект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9525" y="50863500"/>
          <a:ext cx="885825" cy="595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FAA26D3D-D897-4be2-8F04-BA451C77F1D7}">
            <ma14:placeholderFlag xmlns:lc="http://schemas.openxmlformats.org/drawingml/2006/lockedCanvas" xmlns="" xmlns:ma14="http://schemas.microsoft.com/office/mac/drawingml/2011/main" xmlns:p="http://schemas.openxmlformats.org/presentationml/2006/main" xmlns:r="http://schemas.openxmlformats.org/officeDocument/2006/relationships" val="1"/>
          </a:ext>
        </a:extLst>
      </xdr:spPr>
    </xdr:pic>
    <xdr:clientData/>
  </xdr:twoCellAnchor>
  <xdr:twoCellAnchor editAs="oneCell">
    <xdr:from>
      <xdr:col>0</xdr:col>
      <xdr:colOff>9525</xdr:colOff>
      <xdr:row>47</xdr:row>
      <xdr:rowOff>285750</xdr:rowOff>
    </xdr:from>
    <xdr:to>
      <xdr:col>0</xdr:col>
      <xdr:colOff>883475</xdr:colOff>
      <xdr:row>47</xdr:row>
      <xdr:rowOff>866775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52216050"/>
          <a:ext cx="873950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48</xdr:row>
      <xdr:rowOff>552450</xdr:rowOff>
    </xdr:from>
    <xdr:to>
      <xdr:col>0</xdr:col>
      <xdr:colOff>904875</xdr:colOff>
      <xdr:row>48</xdr:row>
      <xdr:rowOff>1116040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58197750"/>
          <a:ext cx="847724" cy="56359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49</xdr:row>
      <xdr:rowOff>390525</xdr:rowOff>
    </xdr:from>
    <xdr:to>
      <xdr:col>0</xdr:col>
      <xdr:colOff>907799</xdr:colOff>
      <xdr:row>49</xdr:row>
      <xdr:rowOff>1028700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54892575"/>
          <a:ext cx="907798" cy="638175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50</xdr:row>
      <xdr:rowOff>742950</xdr:rowOff>
    </xdr:from>
    <xdr:ext cx="892387" cy="561975"/>
    <xdr:pic>
      <xdr:nvPicPr>
        <xdr:cNvPr id="156" name="Рисунок 155" descr="https://shop.nohoho.ru/sites/shop.nohoho.ru/files/fa28664188e3724c4b384311a2ea409f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" y="56816625"/>
          <a:ext cx="892387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95250</xdr:colOff>
      <xdr:row>51</xdr:row>
      <xdr:rowOff>28574</xdr:rowOff>
    </xdr:from>
    <xdr:ext cx="742950" cy="750553"/>
    <xdr:pic>
      <xdr:nvPicPr>
        <xdr:cNvPr id="157" name="Рисунок 156" descr="Картинки по запросу FE-4CHP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58102499"/>
          <a:ext cx="742950" cy="750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57150</xdr:colOff>
      <xdr:row>53</xdr:row>
      <xdr:rowOff>38101</xdr:rowOff>
    </xdr:from>
    <xdr:to>
      <xdr:col>0</xdr:col>
      <xdr:colOff>885825</xdr:colOff>
      <xdr:row>53</xdr:row>
      <xdr:rowOff>400051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64884301"/>
          <a:ext cx="828675" cy="36195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55</xdr:row>
      <xdr:rowOff>333375</xdr:rowOff>
    </xdr:from>
    <xdr:to>
      <xdr:col>0</xdr:col>
      <xdr:colOff>921544</xdr:colOff>
      <xdr:row>55</xdr:row>
      <xdr:rowOff>857250</xdr:rowOff>
    </xdr:to>
    <xdr:pic>
      <xdr:nvPicPr>
        <xdr:cNvPr id="159" name="Picture 47" descr="FE-35WI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/>
        <a:srcRect/>
        <a:stretch>
          <a:fillRect/>
        </a:stretch>
      </xdr:blipFill>
      <xdr:spPr bwMode="auto">
        <a:xfrm>
          <a:off x="57150" y="60074175"/>
          <a:ext cx="864394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56</xdr:row>
      <xdr:rowOff>9525</xdr:rowOff>
    </xdr:from>
    <xdr:to>
      <xdr:col>0</xdr:col>
      <xdr:colOff>809625</xdr:colOff>
      <xdr:row>56</xdr:row>
      <xdr:rowOff>533400</xdr:rowOff>
    </xdr:to>
    <xdr:pic>
      <xdr:nvPicPr>
        <xdr:cNvPr id="160" name="Picture 46" descr="FE-WICAM-D816T LOGO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/>
        <a:srcRect/>
        <a:stretch>
          <a:fillRect/>
        </a:stretch>
      </xdr:blipFill>
      <xdr:spPr bwMode="auto">
        <a:xfrm>
          <a:off x="114300" y="61036200"/>
          <a:ext cx="6953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838200</xdr:colOff>
      <xdr:row>68</xdr:row>
      <xdr:rowOff>9525</xdr:rowOff>
    </xdr:from>
    <xdr:to>
      <xdr:col>3</xdr:col>
      <xdr:colOff>9525</xdr:colOff>
      <xdr:row>68</xdr:row>
      <xdr:rowOff>419100</xdr:rowOff>
    </xdr:to>
    <xdr:pic>
      <xdr:nvPicPr>
        <xdr:cNvPr id="161" name="Рисунок 160" descr="новинка.png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2085975" y="65417700"/>
          <a:ext cx="409575" cy="409575"/>
        </a:xfrm>
        <a:prstGeom prst="rect">
          <a:avLst/>
        </a:prstGeom>
      </xdr:spPr>
    </xdr:pic>
    <xdr:clientData/>
  </xdr:twoCellAnchor>
  <xdr:twoCellAnchor>
    <xdr:from>
      <xdr:col>2</xdr:col>
      <xdr:colOff>838200</xdr:colOff>
      <xdr:row>65</xdr:row>
      <xdr:rowOff>0</xdr:rowOff>
    </xdr:from>
    <xdr:to>
      <xdr:col>3</xdr:col>
      <xdr:colOff>9525</xdr:colOff>
      <xdr:row>65</xdr:row>
      <xdr:rowOff>409575</xdr:rowOff>
    </xdr:to>
    <xdr:pic>
      <xdr:nvPicPr>
        <xdr:cNvPr id="162" name="Рисунок 161" descr="новинка.png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2085975" y="62779275"/>
          <a:ext cx="409575" cy="409575"/>
        </a:xfrm>
        <a:prstGeom prst="rect">
          <a:avLst/>
        </a:prstGeom>
      </xdr:spPr>
    </xdr:pic>
    <xdr:clientData/>
  </xdr:twoCellAnchor>
  <xdr:twoCellAnchor>
    <xdr:from>
      <xdr:col>2</xdr:col>
      <xdr:colOff>838200</xdr:colOff>
      <xdr:row>60</xdr:row>
      <xdr:rowOff>0</xdr:rowOff>
    </xdr:from>
    <xdr:to>
      <xdr:col>3</xdr:col>
      <xdr:colOff>9525</xdr:colOff>
      <xdr:row>60</xdr:row>
      <xdr:rowOff>409575</xdr:rowOff>
    </xdr:to>
    <xdr:pic>
      <xdr:nvPicPr>
        <xdr:cNvPr id="163" name="Рисунок 162" descr="новинка.png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2085975" y="58493025"/>
          <a:ext cx="409575" cy="409575"/>
        </a:xfrm>
        <a:prstGeom prst="rect">
          <a:avLst/>
        </a:prstGeom>
      </xdr:spPr>
    </xdr:pic>
    <xdr:clientData/>
  </xdr:twoCellAnchor>
  <xdr:twoCellAnchor>
    <xdr:from>
      <xdr:col>2</xdr:col>
      <xdr:colOff>838200</xdr:colOff>
      <xdr:row>61</xdr:row>
      <xdr:rowOff>0</xdr:rowOff>
    </xdr:from>
    <xdr:to>
      <xdr:col>3</xdr:col>
      <xdr:colOff>9525</xdr:colOff>
      <xdr:row>61</xdr:row>
      <xdr:rowOff>409575</xdr:rowOff>
    </xdr:to>
    <xdr:pic>
      <xdr:nvPicPr>
        <xdr:cNvPr id="164" name="Рисунок 163" descr="новинка.png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2085975" y="59350275"/>
          <a:ext cx="409575" cy="409575"/>
        </a:xfrm>
        <a:prstGeom prst="rect">
          <a:avLst/>
        </a:prstGeom>
      </xdr:spPr>
    </xdr:pic>
    <xdr:clientData/>
  </xdr:twoCellAnchor>
  <xdr:twoCellAnchor>
    <xdr:from>
      <xdr:col>2</xdr:col>
      <xdr:colOff>838200</xdr:colOff>
      <xdr:row>66</xdr:row>
      <xdr:rowOff>0</xdr:rowOff>
    </xdr:from>
    <xdr:to>
      <xdr:col>3</xdr:col>
      <xdr:colOff>9525</xdr:colOff>
      <xdr:row>66</xdr:row>
      <xdr:rowOff>409575</xdr:rowOff>
    </xdr:to>
    <xdr:pic>
      <xdr:nvPicPr>
        <xdr:cNvPr id="165" name="Рисунок 164" descr="новинка.png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2085975" y="63636525"/>
          <a:ext cx="409575" cy="409575"/>
        </a:xfrm>
        <a:prstGeom prst="rect">
          <a:avLst/>
        </a:prstGeom>
      </xdr:spPr>
    </xdr:pic>
    <xdr:clientData/>
  </xdr:twoCellAnchor>
  <xdr:twoCellAnchor>
    <xdr:from>
      <xdr:col>2</xdr:col>
      <xdr:colOff>838200</xdr:colOff>
      <xdr:row>67</xdr:row>
      <xdr:rowOff>0</xdr:rowOff>
    </xdr:from>
    <xdr:to>
      <xdr:col>3</xdr:col>
      <xdr:colOff>9525</xdr:colOff>
      <xdr:row>67</xdr:row>
      <xdr:rowOff>409575</xdr:rowOff>
    </xdr:to>
    <xdr:pic>
      <xdr:nvPicPr>
        <xdr:cNvPr id="166" name="Рисунок 165" descr="новинка.png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2085975" y="64550925"/>
          <a:ext cx="409575" cy="409575"/>
        </a:xfrm>
        <a:prstGeom prst="rect">
          <a:avLst/>
        </a:prstGeom>
      </xdr:spPr>
    </xdr:pic>
    <xdr:clientData/>
  </xdr:twoCellAnchor>
  <xdr:twoCellAnchor>
    <xdr:from>
      <xdr:col>2</xdr:col>
      <xdr:colOff>838200</xdr:colOff>
      <xdr:row>62</xdr:row>
      <xdr:rowOff>0</xdr:rowOff>
    </xdr:from>
    <xdr:to>
      <xdr:col>3</xdr:col>
      <xdr:colOff>9525</xdr:colOff>
      <xdr:row>62</xdr:row>
      <xdr:rowOff>409575</xdr:rowOff>
    </xdr:to>
    <xdr:pic>
      <xdr:nvPicPr>
        <xdr:cNvPr id="167" name="Рисунок 166" descr="новинка.png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2085975" y="60207525"/>
          <a:ext cx="409575" cy="409575"/>
        </a:xfrm>
        <a:prstGeom prst="rect">
          <a:avLst/>
        </a:prstGeom>
      </xdr:spPr>
    </xdr:pic>
    <xdr:clientData/>
  </xdr:twoCellAnchor>
  <xdr:twoCellAnchor>
    <xdr:from>
      <xdr:col>2</xdr:col>
      <xdr:colOff>838200</xdr:colOff>
      <xdr:row>63</xdr:row>
      <xdr:rowOff>0</xdr:rowOff>
    </xdr:from>
    <xdr:to>
      <xdr:col>3</xdr:col>
      <xdr:colOff>9525</xdr:colOff>
      <xdr:row>63</xdr:row>
      <xdr:rowOff>409575</xdr:rowOff>
    </xdr:to>
    <xdr:pic>
      <xdr:nvPicPr>
        <xdr:cNvPr id="168" name="Рисунок 167" descr="новинка.png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2085975" y="61064775"/>
          <a:ext cx="409575" cy="409575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58</xdr:row>
      <xdr:rowOff>66675</xdr:rowOff>
    </xdr:from>
    <xdr:to>
      <xdr:col>0</xdr:col>
      <xdr:colOff>604197</xdr:colOff>
      <xdr:row>58</xdr:row>
      <xdr:rowOff>647700</xdr:rowOff>
    </xdr:to>
    <xdr:pic>
      <xdr:nvPicPr>
        <xdr:cNvPr id="169" name="Рисунок 168" descr="Cuprum 2.png"/>
        <xdr:cNvPicPr>
          <a:picLocks noChangeAspect="1"/>
        </xdr:cNvPicPr>
      </xdr:nvPicPr>
      <xdr:blipFill>
        <a:blip xmlns:r="http://schemas.openxmlformats.org/officeDocument/2006/relationships" r:embed="rId43" cstate="email"/>
        <a:srcRect/>
        <a:stretch>
          <a:fillRect/>
        </a:stretch>
      </xdr:blipFill>
      <xdr:spPr>
        <a:xfrm>
          <a:off x="304800" y="61855350"/>
          <a:ext cx="299397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59</xdr:row>
      <xdr:rowOff>28576</xdr:rowOff>
    </xdr:from>
    <xdr:to>
      <xdr:col>0</xdr:col>
      <xdr:colOff>895350</xdr:colOff>
      <xdr:row>59</xdr:row>
      <xdr:rowOff>800100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3826" y="68989576"/>
          <a:ext cx="771524" cy="771524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60</xdr:row>
      <xdr:rowOff>66675</xdr:rowOff>
    </xdr:from>
    <xdr:to>
      <xdr:col>0</xdr:col>
      <xdr:colOff>613607</xdr:colOff>
      <xdr:row>60</xdr:row>
      <xdr:rowOff>628650</xdr:rowOff>
    </xdr:to>
    <xdr:pic>
      <xdr:nvPicPr>
        <xdr:cNvPr id="171" name="Рисунок 170"/>
        <xdr:cNvPicPr>
          <a:picLocks noChangeAspect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42900" y="69884925"/>
          <a:ext cx="270707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61</xdr:row>
      <xdr:rowOff>66675</xdr:rowOff>
    </xdr:from>
    <xdr:to>
      <xdr:col>0</xdr:col>
      <xdr:colOff>628650</xdr:colOff>
      <xdr:row>61</xdr:row>
      <xdr:rowOff>657224</xdr:rowOff>
    </xdr:to>
    <xdr:pic>
      <xdr:nvPicPr>
        <xdr:cNvPr id="172" name="Рисунок 171"/>
        <xdr:cNvPicPr>
          <a:picLocks noChangeAspect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81000" y="64141350"/>
          <a:ext cx="247650" cy="590549"/>
        </a:xfrm>
        <a:prstGeom prst="rect">
          <a:avLst/>
        </a:prstGeom>
      </xdr:spPr>
    </xdr:pic>
    <xdr:clientData/>
  </xdr:twoCellAnchor>
  <xdr:oneCellAnchor>
    <xdr:from>
      <xdr:col>0</xdr:col>
      <xdr:colOff>381001</xdr:colOff>
      <xdr:row>62</xdr:row>
      <xdr:rowOff>47625</xdr:rowOff>
    </xdr:from>
    <xdr:ext cx="247650" cy="580851"/>
    <xdr:pic>
      <xdr:nvPicPr>
        <xdr:cNvPr id="173" name="Рисунок 172"/>
        <xdr:cNvPicPr>
          <a:picLocks noChangeAspect="1"/>
        </xdr:cNvPicPr>
      </xdr:nvPicPr>
      <xdr:blipFill rotWithShape="1"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81001" y="64836675"/>
          <a:ext cx="247650" cy="580851"/>
        </a:xfrm>
        <a:prstGeom prst="rect">
          <a:avLst/>
        </a:prstGeom>
      </xdr:spPr>
    </xdr:pic>
    <xdr:clientData/>
  </xdr:oneCellAnchor>
  <xdr:oneCellAnchor>
    <xdr:from>
      <xdr:col>0</xdr:col>
      <xdr:colOff>361950</xdr:colOff>
      <xdr:row>63</xdr:row>
      <xdr:rowOff>38100</xdr:rowOff>
    </xdr:from>
    <xdr:ext cx="254545" cy="628650"/>
    <xdr:pic>
      <xdr:nvPicPr>
        <xdr:cNvPr id="175" name="Рисунок 174"/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61950" y="65541525"/>
          <a:ext cx="254545" cy="628650"/>
        </a:xfrm>
        <a:prstGeom prst="rect">
          <a:avLst/>
        </a:prstGeom>
      </xdr:spPr>
    </xdr:pic>
    <xdr:clientData/>
  </xdr:oneCellAnchor>
  <xdr:twoCellAnchor editAs="oneCell">
    <xdr:from>
      <xdr:col>0</xdr:col>
      <xdr:colOff>352425</xdr:colOff>
      <xdr:row>64</xdr:row>
      <xdr:rowOff>66675</xdr:rowOff>
    </xdr:from>
    <xdr:to>
      <xdr:col>0</xdr:col>
      <xdr:colOff>657225</xdr:colOff>
      <xdr:row>64</xdr:row>
      <xdr:rowOff>676274</xdr:rowOff>
    </xdr:to>
    <xdr:pic>
      <xdr:nvPicPr>
        <xdr:cNvPr id="176" name="Рисунок 175"/>
        <xdr:cNvPicPr>
          <a:picLocks noChangeAspect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52425" y="66284475"/>
          <a:ext cx="304800" cy="609599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65</xdr:row>
      <xdr:rowOff>1</xdr:rowOff>
    </xdr:from>
    <xdr:to>
      <xdr:col>0</xdr:col>
      <xdr:colOff>705602</xdr:colOff>
      <xdr:row>65</xdr:row>
      <xdr:rowOff>704851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3375" y="66932176"/>
          <a:ext cx="372227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66</xdr:row>
      <xdr:rowOff>66923</xdr:rowOff>
    </xdr:from>
    <xdr:to>
      <xdr:col>0</xdr:col>
      <xdr:colOff>821939</xdr:colOff>
      <xdr:row>66</xdr:row>
      <xdr:rowOff>1047750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52400" y="67713473"/>
          <a:ext cx="669539" cy="980827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67</xdr:row>
      <xdr:rowOff>85725</xdr:rowOff>
    </xdr:from>
    <xdr:to>
      <xdr:col>0</xdr:col>
      <xdr:colOff>794067</xdr:colOff>
      <xdr:row>67</xdr:row>
      <xdr:rowOff>1123950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9075" y="68875275"/>
          <a:ext cx="57499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68</xdr:row>
      <xdr:rowOff>57150</xdr:rowOff>
    </xdr:from>
    <xdr:to>
      <xdr:col>0</xdr:col>
      <xdr:colOff>680424</xdr:colOff>
      <xdr:row>68</xdr:row>
      <xdr:rowOff>809625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225" y="69989700"/>
          <a:ext cx="404199" cy="752475"/>
        </a:xfrm>
        <a:prstGeom prst="rect">
          <a:avLst/>
        </a:prstGeom>
      </xdr:spPr>
    </xdr:pic>
    <xdr:clientData/>
  </xdr:twoCellAnchor>
  <xdr:twoCellAnchor>
    <xdr:from>
      <xdr:col>2</xdr:col>
      <xdr:colOff>838200</xdr:colOff>
      <xdr:row>72</xdr:row>
      <xdr:rowOff>0</xdr:rowOff>
    </xdr:from>
    <xdr:to>
      <xdr:col>3</xdr:col>
      <xdr:colOff>9525</xdr:colOff>
      <xdr:row>72</xdr:row>
      <xdr:rowOff>409575</xdr:rowOff>
    </xdr:to>
    <xdr:pic>
      <xdr:nvPicPr>
        <xdr:cNvPr id="181" name="Рисунок 180" descr="новинка.png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2457450" y="70380225"/>
          <a:ext cx="9525" cy="409575"/>
        </a:xfrm>
        <a:prstGeom prst="rect">
          <a:avLst/>
        </a:prstGeom>
      </xdr:spPr>
    </xdr:pic>
    <xdr:clientData/>
  </xdr:twoCellAnchor>
  <xdr:twoCellAnchor>
    <xdr:from>
      <xdr:col>2</xdr:col>
      <xdr:colOff>809625</xdr:colOff>
      <xdr:row>70</xdr:row>
      <xdr:rowOff>9525</xdr:rowOff>
    </xdr:from>
    <xdr:to>
      <xdr:col>3</xdr:col>
      <xdr:colOff>5099</xdr:colOff>
      <xdr:row>70</xdr:row>
      <xdr:rowOff>447675</xdr:rowOff>
    </xdr:to>
    <xdr:pic>
      <xdr:nvPicPr>
        <xdr:cNvPr id="187" name="Рисунок 186" descr="цена.png"/>
        <xdr:cNvPicPr>
          <a:picLocks noChangeAspect="1"/>
        </xdr:cNvPicPr>
      </xdr:nvPicPr>
      <xdr:blipFill>
        <a:blip xmlns:r="http://schemas.openxmlformats.org/officeDocument/2006/relationships" r:embed="rId54" cstate="email"/>
        <a:stretch>
          <a:fillRect/>
        </a:stretch>
      </xdr:blipFill>
      <xdr:spPr>
        <a:xfrm>
          <a:off x="2057400" y="66427350"/>
          <a:ext cx="433724" cy="43815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70</xdr:row>
      <xdr:rowOff>57150</xdr:rowOff>
    </xdr:from>
    <xdr:to>
      <xdr:col>0</xdr:col>
      <xdr:colOff>733425</xdr:colOff>
      <xdr:row>70</xdr:row>
      <xdr:rowOff>1333046</xdr:rowOff>
    </xdr:to>
    <xdr:pic>
      <xdr:nvPicPr>
        <xdr:cNvPr id="1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/>
        <a:srcRect/>
        <a:stretch>
          <a:fillRect/>
        </a:stretch>
      </xdr:blipFill>
      <xdr:spPr bwMode="auto">
        <a:xfrm>
          <a:off x="180975" y="71037450"/>
          <a:ext cx="552450" cy="127589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238125</xdr:colOff>
      <xdr:row>71</xdr:row>
      <xdr:rowOff>66675</xdr:rowOff>
    </xdr:from>
    <xdr:ext cx="387951" cy="1209675"/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5" y="81819750"/>
          <a:ext cx="387951" cy="1209675"/>
        </a:xfrm>
        <a:prstGeom prst="rect">
          <a:avLst/>
        </a:prstGeom>
      </xdr:spPr>
    </xdr:pic>
    <xdr:clientData/>
  </xdr:oneCellAnchor>
  <xdr:twoCellAnchor>
    <xdr:from>
      <xdr:col>0</xdr:col>
      <xdr:colOff>123825</xdr:colOff>
      <xdr:row>72</xdr:row>
      <xdr:rowOff>47625</xdr:rowOff>
    </xdr:from>
    <xdr:to>
      <xdr:col>0</xdr:col>
      <xdr:colOff>790575</xdr:colOff>
      <xdr:row>72</xdr:row>
      <xdr:rowOff>1618331</xdr:rowOff>
    </xdr:to>
    <xdr:pic>
      <xdr:nvPicPr>
        <xdr:cNvPr id="190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/>
        <a:srcRect/>
        <a:stretch>
          <a:fillRect/>
        </a:stretch>
      </xdr:blipFill>
      <xdr:spPr bwMode="auto">
        <a:xfrm>
          <a:off x="123825" y="73885425"/>
          <a:ext cx="666750" cy="157070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74</xdr:row>
      <xdr:rowOff>257175</xdr:rowOff>
    </xdr:from>
    <xdr:to>
      <xdr:col>0</xdr:col>
      <xdr:colOff>838200</xdr:colOff>
      <xdr:row>74</xdr:row>
      <xdr:rowOff>1095375</xdr:rowOff>
    </xdr:to>
    <xdr:pic>
      <xdr:nvPicPr>
        <xdr:cNvPr id="1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/>
        <a:srcRect/>
        <a:stretch>
          <a:fillRect/>
        </a:stretch>
      </xdr:blipFill>
      <xdr:spPr bwMode="auto">
        <a:xfrm>
          <a:off x="0" y="77238225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75</xdr:row>
      <xdr:rowOff>561976</xdr:rowOff>
    </xdr:from>
    <xdr:to>
      <xdr:col>0</xdr:col>
      <xdr:colOff>904875</xdr:colOff>
      <xdr:row>75</xdr:row>
      <xdr:rowOff>946548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78971776"/>
          <a:ext cx="904875" cy="384572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19</xdr:row>
      <xdr:rowOff>28575</xdr:rowOff>
    </xdr:from>
    <xdr:to>
      <xdr:col>0</xdr:col>
      <xdr:colOff>666750</xdr:colOff>
      <xdr:row>19</xdr:row>
      <xdr:rowOff>685800</xdr:rowOff>
    </xdr:to>
    <xdr:pic>
      <xdr:nvPicPr>
        <xdr:cNvPr id="83" name="Рисунок 82"/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599" t="10307" r="33200" b="10664"/>
        <a:stretch/>
      </xdr:blipFill>
      <xdr:spPr>
        <a:xfrm>
          <a:off x="247650" y="16421100"/>
          <a:ext cx="419100" cy="65722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11</xdr:row>
      <xdr:rowOff>762000</xdr:rowOff>
    </xdr:from>
    <xdr:to>
      <xdr:col>0</xdr:col>
      <xdr:colOff>828675</xdr:colOff>
      <xdr:row>11</xdr:row>
      <xdr:rowOff>1152525</xdr:rowOff>
    </xdr:to>
    <xdr:grpSp>
      <xdr:nvGrpSpPr>
        <xdr:cNvPr id="84" name="Группа 83"/>
        <xdr:cNvGrpSpPr/>
      </xdr:nvGrpSpPr>
      <xdr:grpSpPr>
        <a:xfrm>
          <a:off x="142875" y="8963025"/>
          <a:ext cx="685800" cy="390525"/>
          <a:chOff x="47625" y="7058025"/>
          <a:chExt cx="1295400" cy="628650"/>
        </a:xfrm>
      </xdr:grpSpPr>
      <xdr:pic>
        <xdr:nvPicPr>
          <xdr:cNvPr id="85" name="Рисунок 84"/>
          <xdr:cNvPicPr>
            <a:picLocks noChangeAspect="1"/>
          </xdr:cNvPicPr>
        </xdr:nvPicPr>
        <xdr:blipFill>
          <a:blip xmlns:r="http://schemas.openxmlformats.org/officeDocument/2006/relationships" r:embed="rId6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52475" y="7096125"/>
            <a:ext cx="590550" cy="590550"/>
          </a:xfrm>
          <a:prstGeom prst="rect">
            <a:avLst/>
          </a:prstGeom>
        </xdr:spPr>
      </xdr:pic>
      <xdr:pic>
        <xdr:nvPicPr>
          <xdr:cNvPr id="86" name="Рисунок 85"/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2752" t="7501" r="12239" b="11719"/>
          <a:stretch/>
        </xdr:blipFill>
        <xdr:spPr>
          <a:xfrm>
            <a:off x="47625" y="7058025"/>
            <a:ext cx="857250" cy="600075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7</xdr:row>
      <xdr:rowOff>85725</xdr:rowOff>
    </xdr:from>
    <xdr:to>
      <xdr:col>0</xdr:col>
      <xdr:colOff>809625</xdr:colOff>
      <xdr:row>7</xdr:row>
      <xdr:rowOff>838200</xdr:rowOff>
    </xdr:to>
    <xdr:pic>
      <xdr:nvPicPr>
        <xdr:cNvPr id="425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4300" y="2219325"/>
          <a:ext cx="6953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57151</xdr:colOff>
      <xdr:row>8</xdr:row>
      <xdr:rowOff>47625</xdr:rowOff>
    </xdr:from>
    <xdr:to>
      <xdr:col>0</xdr:col>
      <xdr:colOff>876301</xdr:colOff>
      <xdr:row>8</xdr:row>
      <xdr:rowOff>552450</xdr:rowOff>
    </xdr:to>
    <xdr:pic>
      <xdr:nvPicPr>
        <xdr:cNvPr id="425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1" y="3038475"/>
          <a:ext cx="8191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9</xdr:row>
      <xdr:rowOff>1</xdr:rowOff>
    </xdr:from>
    <xdr:to>
      <xdr:col>0</xdr:col>
      <xdr:colOff>809625</xdr:colOff>
      <xdr:row>9</xdr:row>
      <xdr:rowOff>514351</xdr:rowOff>
    </xdr:to>
    <xdr:pic>
      <xdr:nvPicPr>
        <xdr:cNvPr id="4258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6200" y="3571876"/>
          <a:ext cx="7334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9</xdr:row>
      <xdr:rowOff>523875</xdr:rowOff>
    </xdr:from>
    <xdr:to>
      <xdr:col>0</xdr:col>
      <xdr:colOff>857250</xdr:colOff>
      <xdr:row>11</xdr:row>
      <xdr:rowOff>0</xdr:rowOff>
    </xdr:to>
    <xdr:pic>
      <xdr:nvPicPr>
        <xdr:cNvPr id="4258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" y="4095750"/>
          <a:ext cx="8382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64943</xdr:colOff>
      <xdr:row>11</xdr:row>
      <xdr:rowOff>613930</xdr:rowOff>
    </xdr:from>
    <xdr:to>
      <xdr:col>0</xdr:col>
      <xdr:colOff>912668</xdr:colOff>
      <xdr:row>11</xdr:row>
      <xdr:rowOff>1394980</xdr:rowOff>
    </xdr:to>
    <xdr:pic>
      <xdr:nvPicPr>
        <xdr:cNvPr id="4258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4943" y="4086225"/>
          <a:ext cx="8477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112569</xdr:colOff>
      <xdr:row>12</xdr:row>
      <xdr:rowOff>1143001</xdr:rowOff>
    </xdr:from>
    <xdr:to>
      <xdr:col>0</xdr:col>
      <xdr:colOff>848591</xdr:colOff>
      <xdr:row>14</xdr:row>
      <xdr:rowOff>88845</xdr:rowOff>
    </xdr:to>
    <xdr:pic>
      <xdr:nvPicPr>
        <xdr:cNvPr id="4258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2569" y="6667501"/>
          <a:ext cx="736022" cy="4525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34636</xdr:colOff>
      <xdr:row>15</xdr:row>
      <xdr:rowOff>136814</xdr:rowOff>
    </xdr:from>
    <xdr:to>
      <xdr:col>0</xdr:col>
      <xdr:colOff>865908</xdr:colOff>
      <xdr:row>15</xdr:row>
      <xdr:rowOff>1120977</xdr:rowOff>
    </xdr:to>
    <xdr:pic>
      <xdr:nvPicPr>
        <xdr:cNvPr id="4258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4636" y="7358496"/>
          <a:ext cx="831272" cy="984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17319</xdr:colOff>
      <xdr:row>16</xdr:row>
      <xdr:rowOff>114300</xdr:rowOff>
    </xdr:from>
    <xdr:to>
      <xdr:col>0</xdr:col>
      <xdr:colOff>900545</xdr:colOff>
      <xdr:row>16</xdr:row>
      <xdr:rowOff>876300</xdr:rowOff>
    </xdr:to>
    <xdr:pic>
      <xdr:nvPicPr>
        <xdr:cNvPr id="4258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7319" y="8600209"/>
          <a:ext cx="883226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43295</xdr:colOff>
      <xdr:row>17</xdr:row>
      <xdr:rowOff>152400</xdr:rowOff>
    </xdr:from>
    <xdr:to>
      <xdr:col>0</xdr:col>
      <xdr:colOff>926523</xdr:colOff>
      <xdr:row>17</xdr:row>
      <xdr:rowOff>933450</xdr:rowOff>
    </xdr:to>
    <xdr:pic>
      <xdr:nvPicPr>
        <xdr:cNvPr id="4258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3295" y="9105900"/>
          <a:ext cx="883228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18</xdr:row>
      <xdr:rowOff>209550</xdr:rowOff>
    </xdr:from>
    <xdr:to>
      <xdr:col>0</xdr:col>
      <xdr:colOff>609600</xdr:colOff>
      <xdr:row>18</xdr:row>
      <xdr:rowOff>790575</xdr:rowOff>
    </xdr:to>
    <xdr:pic>
      <xdr:nvPicPr>
        <xdr:cNvPr id="4259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6225" y="11820525"/>
          <a:ext cx="3333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19</xdr:row>
      <xdr:rowOff>161925</xdr:rowOff>
    </xdr:from>
    <xdr:to>
      <xdr:col>0</xdr:col>
      <xdr:colOff>590550</xdr:colOff>
      <xdr:row>19</xdr:row>
      <xdr:rowOff>733425</xdr:rowOff>
    </xdr:to>
    <xdr:pic>
      <xdr:nvPicPr>
        <xdr:cNvPr id="4259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57175" y="12687300"/>
          <a:ext cx="3333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20</xdr:row>
      <xdr:rowOff>180975</xdr:rowOff>
    </xdr:from>
    <xdr:to>
      <xdr:col>0</xdr:col>
      <xdr:colOff>600075</xdr:colOff>
      <xdr:row>20</xdr:row>
      <xdr:rowOff>962025</xdr:rowOff>
    </xdr:to>
    <xdr:pic>
      <xdr:nvPicPr>
        <xdr:cNvPr id="4259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66700" y="13573125"/>
          <a:ext cx="3333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200024</xdr:colOff>
      <xdr:row>22</xdr:row>
      <xdr:rowOff>38101</xdr:rowOff>
    </xdr:from>
    <xdr:to>
      <xdr:col>0</xdr:col>
      <xdr:colOff>761999</xdr:colOff>
      <xdr:row>22</xdr:row>
      <xdr:rowOff>552451</xdr:rowOff>
    </xdr:to>
    <xdr:pic>
      <xdr:nvPicPr>
        <xdr:cNvPr id="4259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00024" y="13449301"/>
          <a:ext cx="5619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23</xdr:row>
      <xdr:rowOff>57150</xdr:rowOff>
    </xdr:from>
    <xdr:to>
      <xdr:col>0</xdr:col>
      <xdr:colOff>714375</xdr:colOff>
      <xdr:row>23</xdr:row>
      <xdr:rowOff>295275</xdr:rowOff>
    </xdr:to>
    <xdr:pic>
      <xdr:nvPicPr>
        <xdr:cNvPr id="4259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28600" y="14039850"/>
          <a:ext cx="485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25</xdr:row>
      <xdr:rowOff>314325</xdr:rowOff>
    </xdr:from>
    <xdr:to>
      <xdr:col>0</xdr:col>
      <xdr:colOff>790575</xdr:colOff>
      <xdr:row>25</xdr:row>
      <xdr:rowOff>1095375</xdr:rowOff>
    </xdr:to>
    <xdr:pic>
      <xdr:nvPicPr>
        <xdr:cNvPr id="4259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95250" y="14792325"/>
          <a:ext cx="6953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76201</xdr:colOff>
      <xdr:row>26</xdr:row>
      <xdr:rowOff>114300</xdr:rowOff>
    </xdr:from>
    <xdr:to>
      <xdr:col>0</xdr:col>
      <xdr:colOff>809625</xdr:colOff>
      <xdr:row>26</xdr:row>
      <xdr:rowOff>971550</xdr:rowOff>
    </xdr:to>
    <xdr:pic>
      <xdr:nvPicPr>
        <xdr:cNvPr id="4259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76201" y="15963900"/>
          <a:ext cx="733424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27</xdr:row>
      <xdr:rowOff>590550</xdr:rowOff>
    </xdr:from>
    <xdr:to>
      <xdr:col>0</xdr:col>
      <xdr:colOff>666750</xdr:colOff>
      <xdr:row>27</xdr:row>
      <xdr:rowOff>1371600</xdr:rowOff>
    </xdr:to>
    <xdr:pic>
      <xdr:nvPicPr>
        <xdr:cNvPr id="4259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33375" y="20450175"/>
          <a:ext cx="3333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28</xdr:row>
      <xdr:rowOff>66675</xdr:rowOff>
    </xdr:from>
    <xdr:to>
      <xdr:col>0</xdr:col>
      <xdr:colOff>571500</xdr:colOff>
      <xdr:row>28</xdr:row>
      <xdr:rowOff>847725</xdr:rowOff>
    </xdr:to>
    <xdr:pic>
      <xdr:nvPicPr>
        <xdr:cNvPr id="42599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38125" y="21764625"/>
          <a:ext cx="3333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29</xdr:row>
      <xdr:rowOff>390525</xdr:rowOff>
    </xdr:from>
    <xdr:to>
      <xdr:col>0</xdr:col>
      <xdr:colOff>542925</xdr:colOff>
      <xdr:row>29</xdr:row>
      <xdr:rowOff>1171575</xdr:rowOff>
    </xdr:to>
    <xdr:pic>
      <xdr:nvPicPr>
        <xdr:cNvPr id="42600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9550" y="23050500"/>
          <a:ext cx="3333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30</xdr:row>
      <xdr:rowOff>200025</xdr:rowOff>
    </xdr:from>
    <xdr:to>
      <xdr:col>0</xdr:col>
      <xdr:colOff>742950</xdr:colOff>
      <xdr:row>30</xdr:row>
      <xdr:rowOff>1605915</xdr:rowOff>
    </xdr:to>
    <xdr:pic>
      <xdr:nvPicPr>
        <xdr:cNvPr id="42601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42875" y="21936075"/>
          <a:ext cx="600075" cy="1405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32</xdr:row>
      <xdr:rowOff>323850</xdr:rowOff>
    </xdr:from>
    <xdr:to>
      <xdr:col>0</xdr:col>
      <xdr:colOff>838200</xdr:colOff>
      <xdr:row>32</xdr:row>
      <xdr:rowOff>1285875</xdr:rowOff>
    </xdr:to>
    <xdr:pic>
      <xdr:nvPicPr>
        <xdr:cNvPr id="42603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8100" y="26908125"/>
          <a:ext cx="8001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36</xdr:row>
      <xdr:rowOff>66676</xdr:rowOff>
    </xdr:from>
    <xdr:to>
      <xdr:col>0</xdr:col>
      <xdr:colOff>857250</xdr:colOff>
      <xdr:row>36</xdr:row>
      <xdr:rowOff>819150</xdr:rowOff>
    </xdr:to>
    <xdr:pic>
      <xdr:nvPicPr>
        <xdr:cNvPr id="42605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76200" y="30327601"/>
          <a:ext cx="7810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43</xdr:row>
      <xdr:rowOff>19050</xdr:rowOff>
    </xdr:from>
    <xdr:to>
      <xdr:col>0</xdr:col>
      <xdr:colOff>590550</xdr:colOff>
      <xdr:row>43</xdr:row>
      <xdr:rowOff>361950</xdr:rowOff>
    </xdr:to>
    <xdr:pic>
      <xdr:nvPicPr>
        <xdr:cNvPr id="42606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57175" y="34070925"/>
          <a:ext cx="3333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44</xdr:row>
      <xdr:rowOff>57150</xdr:rowOff>
    </xdr:from>
    <xdr:to>
      <xdr:col>0</xdr:col>
      <xdr:colOff>561975</xdr:colOff>
      <xdr:row>44</xdr:row>
      <xdr:rowOff>371475</xdr:rowOff>
    </xdr:to>
    <xdr:pic>
      <xdr:nvPicPr>
        <xdr:cNvPr id="42607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28600" y="34490025"/>
          <a:ext cx="3333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116899</xdr:colOff>
      <xdr:row>0</xdr:row>
      <xdr:rowOff>0</xdr:rowOff>
    </xdr:from>
    <xdr:to>
      <xdr:col>6</xdr:col>
      <xdr:colOff>381001</xdr:colOff>
      <xdr:row>3</xdr:row>
      <xdr:rowOff>213880</xdr:rowOff>
    </xdr:to>
    <xdr:pic>
      <xdr:nvPicPr>
        <xdr:cNvPr id="42613" name="Рисунок 9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4818785" y="0"/>
          <a:ext cx="15716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8659</xdr:colOff>
      <xdr:row>12</xdr:row>
      <xdr:rowOff>869606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6251864"/>
          <a:ext cx="943841" cy="8696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21</xdr:row>
      <xdr:rowOff>28575</xdr:rowOff>
    </xdr:from>
    <xdr:to>
      <xdr:col>0</xdr:col>
      <xdr:colOff>600075</xdr:colOff>
      <xdr:row>21</xdr:row>
      <xdr:rowOff>457200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66700" y="11572875"/>
          <a:ext cx="3333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33</xdr:row>
      <xdr:rowOff>133350</xdr:rowOff>
    </xdr:from>
    <xdr:to>
      <xdr:col>0</xdr:col>
      <xdr:colOff>819150</xdr:colOff>
      <xdr:row>33</xdr:row>
      <xdr:rowOff>1095375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050" y="28355925"/>
          <a:ext cx="8001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34</xdr:row>
      <xdr:rowOff>200025</xdr:rowOff>
    </xdr:from>
    <xdr:to>
      <xdr:col>0</xdr:col>
      <xdr:colOff>838200</xdr:colOff>
      <xdr:row>34</xdr:row>
      <xdr:rowOff>1162050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8100" y="29603700"/>
          <a:ext cx="8001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37</xdr:row>
      <xdr:rowOff>9525</xdr:rowOff>
    </xdr:from>
    <xdr:to>
      <xdr:col>0</xdr:col>
      <xdr:colOff>885825</xdr:colOff>
      <xdr:row>37</xdr:row>
      <xdr:rowOff>521827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30832425"/>
          <a:ext cx="866775" cy="51230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0</xdr:col>
      <xdr:colOff>866775</xdr:colOff>
      <xdr:row>38</xdr:row>
      <xdr:rowOff>512302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31384875"/>
          <a:ext cx="866775" cy="51230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161926</xdr:colOff>
      <xdr:row>42</xdr:row>
      <xdr:rowOff>19050</xdr:rowOff>
    </xdr:from>
    <xdr:to>
      <xdr:col>0</xdr:col>
      <xdr:colOff>790576</xdr:colOff>
      <xdr:row>42</xdr:row>
      <xdr:rowOff>573344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61926" y="33585150"/>
          <a:ext cx="628650" cy="55429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238125</xdr:colOff>
      <xdr:row>45</xdr:row>
      <xdr:rowOff>28575</xdr:rowOff>
    </xdr:from>
    <xdr:to>
      <xdr:col>0</xdr:col>
      <xdr:colOff>571500</xdr:colOff>
      <xdr:row>45</xdr:row>
      <xdr:rowOff>276225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38125" y="34823400"/>
          <a:ext cx="3333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46</xdr:row>
      <xdr:rowOff>28575</xdr:rowOff>
    </xdr:from>
    <xdr:to>
      <xdr:col>0</xdr:col>
      <xdr:colOff>571500</xdr:colOff>
      <xdr:row>46</xdr:row>
      <xdr:rowOff>276225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38125" y="34823400"/>
          <a:ext cx="3333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47</xdr:row>
      <xdr:rowOff>28575</xdr:rowOff>
    </xdr:from>
    <xdr:to>
      <xdr:col>0</xdr:col>
      <xdr:colOff>571500</xdr:colOff>
      <xdr:row>47</xdr:row>
      <xdr:rowOff>276225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38125" y="34823400"/>
          <a:ext cx="3333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48</xdr:row>
      <xdr:rowOff>28575</xdr:rowOff>
    </xdr:from>
    <xdr:to>
      <xdr:col>0</xdr:col>
      <xdr:colOff>571500</xdr:colOff>
      <xdr:row>48</xdr:row>
      <xdr:rowOff>276225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38125" y="34823400"/>
          <a:ext cx="3333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49</xdr:row>
      <xdr:rowOff>28575</xdr:rowOff>
    </xdr:from>
    <xdr:to>
      <xdr:col>0</xdr:col>
      <xdr:colOff>571500</xdr:colOff>
      <xdr:row>49</xdr:row>
      <xdr:rowOff>276225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38125" y="34823400"/>
          <a:ext cx="3333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39</xdr:row>
      <xdr:rowOff>142874</xdr:rowOff>
    </xdr:from>
    <xdr:to>
      <xdr:col>0</xdr:col>
      <xdr:colOff>895350</xdr:colOff>
      <xdr:row>39</xdr:row>
      <xdr:rowOff>628649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" y="32089724"/>
          <a:ext cx="7620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40</xdr:row>
      <xdr:rowOff>66674</xdr:rowOff>
    </xdr:from>
    <xdr:to>
      <xdr:col>0</xdr:col>
      <xdr:colOff>904875</xdr:colOff>
      <xdr:row>40</xdr:row>
      <xdr:rowOff>552449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6675" y="32727899"/>
          <a:ext cx="8382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104775</xdr:colOff>
      <xdr:row>0</xdr:row>
      <xdr:rowOff>9525</xdr:rowOff>
    </xdr:from>
    <xdr:to>
      <xdr:col>6</xdr:col>
      <xdr:colOff>407189</xdr:colOff>
      <xdr:row>3</xdr:row>
      <xdr:rowOff>222675</xdr:rowOff>
    </xdr:to>
    <xdr:pic>
      <xdr:nvPicPr>
        <xdr:cNvPr id="2" name="Рисунок 9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00600" y="9525"/>
          <a:ext cx="1607339" cy="91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7</xdr:row>
      <xdr:rowOff>66675</xdr:rowOff>
    </xdr:from>
    <xdr:to>
      <xdr:col>0</xdr:col>
      <xdr:colOff>695325</xdr:colOff>
      <xdr:row>7</xdr:row>
      <xdr:rowOff>611808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142875" y="1695450"/>
          <a:ext cx="552450" cy="5451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123825</xdr:colOff>
      <xdr:row>8</xdr:row>
      <xdr:rowOff>57150</xdr:rowOff>
    </xdr:from>
    <xdr:to>
      <xdr:col>0</xdr:col>
      <xdr:colOff>752475</xdr:colOff>
      <xdr:row>8</xdr:row>
      <xdr:rowOff>677474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123825" y="3971925"/>
          <a:ext cx="628650" cy="620324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161925</xdr:colOff>
      <xdr:row>9</xdr:row>
      <xdr:rowOff>28575</xdr:rowOff>
    </xdr:from>
    <xdr:to>
      <xdr:col>0</xdr:col>
      <xdr:colOff>809625</xdr:colOff>
      <xdr:row>9</xdr:row>
      <xdr:rowOff>667696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161925" y="4657725"/>
          <a:ext cx="647700" cy="639121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47626</xdr:colOff>
      <xdr:row>10</xdr:row>
      <xdr:rowOff>219075</xdr:rowOff>
    </xdr:from>
    <xdr:to>
      <xdr:col>0</xdr:col>
      <xdr:colOff>886724</xdr:colOff>
      <xdr:row>10</xdr:row>
      <xdr:rowOff>657225</xdr:rowOff>
    </xdr:to>
    <xdr:pic>
      <xdr:nvPicPr>
        <xdr:cNvPr id="8" name="图片 30" descr="hz0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6" y="5562600"/>
          <a:ext cx="839098" cy="438150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11</xdr:row>
      <xdr:rowOff>57150</xdr:rowOff>
    </xdr:from>
    <xdr:to>
      <xdr:col>0</xdr:col>
      <xdr:colOff>788775</xdr:colOff>
      <xdr:row>11</xdr:row>
      <xdr:rowOff>666750</xdr:rowOff>
    </xdr:to>
    <xdr:pic>
      <xdr:nvPicPr>
        <xdr:cNvPr id="9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/>
        <a:srcRect l="1376" t="15847" r="-10065" b="6740"/>
        <a:stretch/>
      </xdr:blipFill>
      <xdr:spPr bwMode="auto">
        <a:xfrm>
          <a:off x="104775" y="6257925"/>
          <a:ext cx="684000" cy="609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95250</xdr:colOff>
      <xdr:row>12</xdr:row>
      <xdr:rowOff>142875</xdr:rowOff>
    </xdr:from>
    <xdr:to>
      <xdr:col>0</xdr:col>
      <xdr:colOff>779250</xdr:colOff>
      <xdr:row>12</xdr:row>
      <xdr:rowOff>752475</xdr:rowOff>
    </xdr:to>
    <xdr:pic>
      <xdr:nvPicPr>
        <xdr:cNvPr id="10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/>
        <a:srcRect l="1376" t="15847" r="-10065" b="6740"/>
        <a:stretch/>
      </xdr:blipFill>
      <xdr:spPr bwMode="auto">
        <a:xfrm>
          <a:off x="95250" y="7058025"/>
          <a:ext cx="684000" cy="609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104775</xdr:colOff>
      <xdr:row>13</xdr:row>
      <xdr:rowOff>133350</xdr:rowOff>
    </xdr:from>
    <xdr:to>
      <xdr:col>0</xdr:col>
      <xdr:colOff>788775</xdr:colOff>
      <xdr:row>13</xdr:row>
      <xdr:rowOff>742950</xdr:rowOff>
    </xdr:to>
    <xdr:pic>
      <xdr:nvPicPr>
        <xdr:cNvPr id="11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/>
        <a:srcRect l="1376" t="15847" r="-10065" b="6740"/>
        <a:stretch/>
      </xdr:blipFill>
      <xdr:spPr bwMode="auto">
        <a:xfrm>
          <a:off x="104775" y="7905750"/>
          <a:ext cx="684000" cy="609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190500</xdr:colOff>
      <xdr:row>14</xdr:row>
      <xdr:rowOff>200025</xdr:rowOff>
    </xdr:from>
    <xdr:to>
      <xdr:col>0</xdr:col>
      <xdr:colOff>781728</xdr:colOff>
      <xdr:row>14</xdr:row>
      <xdr:rowOff>685801</xdr:rowOff>
    </xdr:to>
    <xdr:pic>
      <xdr:nvPicPr>
        <xdr:cNvPr id="13" name="Picture 1" descr="http://www.fsan.cn/upload/201411/01/201411011003491286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/>
        <a:srcRect t="14171" b="14960"/>
        <a:stretch/>
      </xdr:blipFill>
      <xdr:spPr bwMode="auto">
        <a:xfrm>
          <a:off x="190500" y="9686925"/>
          <a:ext cx="591228" cy="485776"/>
        </a:xfrm>
        <a:prstGeom prst="rect">
          <a:avLst/>
        </a:prstGeom>
        <a:noFill/>
      </xdr:spPr>
    </xdr:pic>
    <xdr:clientData/>
  </xdr:twoCellAnchor>
  <xdr:twoCellAnchor>
    <xdr:from>
      <xdr:col>0</xdr:col>
      <xdr:colOff>257175</xdr:colOff>
      <xdr:row>15</xdr:row>
      <xdr:rowOff>123825</xdr:rowOff>
    </xdr:from>
    <xdr:to>
      <xdr:col>0</xdr:col>
      <xdr:colOff>697028</xdr:colOff>
      <xdr:row>15</xdr:row>
      <xdr:rowOff>590550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257175" y="10467975"/>
          <a:ext cx="439853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266700</xdr:colOff>
      <xdr:row>16</xdr:row>
      <xdr:rowOff>142875</xdr:rowOff>
    </xdr:from>
    <xdr:to>
      <xdr:col>0</xdr:col>
      <xdr:colOff>706553</xdr:colOff>
      <xdr:row>16</xdr:row>
      <xdr:rowOff>609600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266700" y="12058650"/>
          <a:ext cx="439853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228600</xdr:colOff>
      <xdr:row>17</xdr:row>
      <xdr:rowOff>180975</xdr:rowOff>
    </xdr:from>
    <xdr:to>
      <xdr:col>0</xdr:col>
      <xdr:colOff>668453</xdr:colOff>
      <xdr:row>17</xdr:row>
      <xdr:rowOff>647700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228600" y="12811125"/>
          <a:ext cx="439853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190500</xdr:colOff>
      <xdr:row>19</xdr:row>
      <xdr:rowOff>95250</xdr:rowOff>
    </xdr:from>
    <xdr:to>
      <xdr:col>0</xdr:col>
      <xdr:colOff>733424</xdr:colOff>
      <xdr:row>19</xdr:row>
      <xdr:rowOff>616884</xdr:rowOff>
    </xdr:to>
    <xdr:pic>
      <xdr:nvPicPr>
        <xdr:cNvPr id="1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0500" y="14297025"/>
          <a:ext cx="542924" cy="521634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152400</xdr:colOff>
      <xdr:row>20</xdr:row>
      <xdr:rowOff>209550</xdr:rowOff>
    </xdr:from>
    <xdr:to>
      <xdr:col>0</xdr:col>
      <xdr:colOff>771523</xdr:colOff>
      <xdr:row>20</xdr:row>
      <xdr:rowOff>641550</xdr:rowOff>
    </xdr:to>
    <xdr:pic>
      <xdr:nvPicPr>
        <xdr:cNvPr id="20" name="Picture 3" descr="http://www.fsan.cn/upload/201411/01/201411011045296617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/>
        <a:srcRect t="18897" b="24407"/>
        <a:stretch/>
      </xdr:blipFill>
      <xdr:spPr bwMode="auto">
        <a:xfrm>
          <a:off x="152400" y="15125700"/>
          <a:ext cx="619123" cy="432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28575</xdr:colOff>
      <xdr:row>21</xdr:row>
      <xdr:rowOff>314325</xdr:rowOff>
    </xdr:from>
    <xdr:to>
      <xdr:col>0</xdr:col>
      <xdr:colOff>809624</xdr:colOff>
      <xdr:row>21</xdr:row>
      <xdr:rowOff>746325</xdr:rowOff>
    </xdr:to>
    <xdr:pic>
      <xdr:nvPicPr>
        <xdr:cNvPr id="21" name="Picture 2" descr="http://www.fsan.cn/upload/201411/01/201411011057241135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/>
        <a:srcRect t="23623" b="19683"/>
        <a:stretch/>
      </xdr:blipFill>
      <xdr:spPr bwMode="auto">
        <a:xfrm>
          <a:off x="28575" y="16087725"/>
          <a:ext cx="781049" cy="432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171450</xdr:colOff>
      <xdr:row>22</xdr:row>
      <xdr:rowOff>152400</xdr:rowOff>
    </xdr:from>
    <xdr:to>
      <xdr:col>0</xdr:col>
      <xdr:colOff>755873</xdr:colOff>
      <xdr:row>22</xdr:row>
      <xdr:rowOff>723900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71450" y="16925925"/>
          <a:ext cx="584423" cy="5715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23</xdr:row>
      <xdr:rowOff>114300</xdr:rowOff>
    </xdr:from>
    <xdr:to>
      <xdr:col>0</xdr:col>
      <xdr:colOff>752475</xdr:colOff>
      <xdr:row>23</xdr:row>
      <xdr:rowOff>701105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52400" y="17745075"/>
          <a:ext cx="600075" cy="58680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24</xdr:row>
      <xdr:rowOff>276225</xdr:rowOff>
    </xdr:from>
    <xdr:to>
      <xdr:col>0</xdr:col>
      <xdr:colOff>801098</xdr:colOff>
      <xdr:row>24</xdr:row>
      <xdr:rowOff>1000125</xdr:rowOff>
    </xdr:to>
    <xdr:pic>
      <xdr:nvPicPr>
        <xdr:cNvPr id="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775" y="18764250"/>
          <a:ext cx="696323" cy="7239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57150</xdr:colOff>
      <xdr:row>25</xdr:row>
      <xdr:rowOff>247650</xdr:rowOff>
    </xdr:from>
    <xdr:to>
      <xdr:col>0</xdr:col>
      <xdr:colOff>885825</xdr:colOff>
      <xdr:row>25</xdr:row>
      <xdr:rowOff>1045915</xdr:rowOff>
    </xdr:to>
    <xdr:pic>
      <xdr:nvPicPr>
        <xdr:cNvPr id="25" name="图片 164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/>
        <a:srcRect/>
        <a:stretch>
          <a:fillRect/>
        </a:stretch>
      </xdr:blipFill>
      <xdr:spPr bwMode="auto">
        <a:xfrm>
          <a:off x="57150" y="20021550"/>
          <a:ext cx="828675" cy="79826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26</xdr:row>
      <xdr:rowOff>190500</xdr:rowOff>
    </xdr:from>
    <xdr:to>
      <xdr:col>0</xdr:col>
      <xdr:colOff>809625</xdr:colOff>
      <xdr:row>26</xdr:row>
      <xdr:rowOff>781050</xdr:rowOff>
    </xdr:to>
    <xdr:pic>
      <xdr:nvPicPr>
        <xdr:cNvPr id="26" name="Picture 2" descr="http://www.fsan.cn/upload/201605/13/201605131220157155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1250275"/>
          <a:ext cx="685800" cy="5905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9526</xdr:colOff>
      <xdr:row>31</xdr:row>
      <xdr:rowOff>561975</xdr:rowOff>
    </xdr:from>
    <xdr:to>
      <xdr:col>0</xdr:col>
      <xdr:colOff>894640</xdr:colOff>
      <xdr:row>31</xdr:row>
      <xdr:rowOff>771525</xdr:rowOff>
    </xdr:to>
    <xdr:pic>
      <xdr:nvPicPr>
        <xdr:cNvPr id="36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 bwMode="auto">
        <a:xfrm>
          <a:off x="9526" y="28432125"/>
          <a:ext cx="885114" cy="20955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32</xdr:row>
      <xdr:rowOff>333376</xdr:rowOff>
    </xdr:from>
    <xdr:to>
      <xdr:col>0</xdr:col>
      <xdr:colOff>853147</xdr:colOff>
      <xdr:row>32</xdr:row>
      <xdr:rowOff>866776</xdr:rowOff>
    </xdr:to>
    <xdr:pic>
      <xdr:nvPicPr>
        <xdr:cNvPr id="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7150" y="30965776"/>
          <a:ext cx="795997" cy="533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33</xdr:row>
      <xdr:rowOff>419100</xdr:rowOff>
    </xdr:from>
    <xdr:to>
      <xdr:col>0</xdr:col>
      <xdr:colOff>866775</xdr:colOff>
      <xdr:row>33</xdr:row>
      <xdr:rowOff>961632</xdr:rowOff>
    </xdr:to>
    <xdr:pic>
      <xdr:nvPicPr>
        <xdr:cNvPr id="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7150" y="32337375"/>
          <a:ext cx="809625" cy="5425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35</xdr:row>
      <xdr:rowOff>676275</xdr:rowOff>
    </xdr:from>
    <xdr:to>
      <xdr:col>0</xdr:col>
      <xdr:colOff>857960</xdr:colOff>
      <xdr:row>35</xdr:row>
      <xdr:rowOff>857250</xdr:rowOff>
    </xdr:to>
    <xdr:pic>
      <xdr:nvPicPr>
        <xdr:cNvPr id="4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6675" y="34213800"/>
          <a:ext cx="791285" cy="1809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37</xdr:row>
      <xdr:rowOff>628650</xdr:rowOff>
    </xdr:from>
    <xdr:to>
      <xdr:col>0</xdr:col>
      <xdr:colOff>861331</xdr:colOff>
      <xdr:row>37</xdr:row>
      <xdr:rowOff>952500</xdr:rowOff>
    </xdr:to>
    <xdr:pic>
      <xdr:nvPicPr>
        <xdr:cNvPr id="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8575" y="35928300"/>
          <a:ext cx="832756" cy="323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39</xdr:row>
      <xdr:rowOff>762000</xdr:rowOff>
    </xdr:from>
    <xdr:to>
      <xdr:col>0</xdr:col>
      <xdr:colOff>914399</xdr:colOff>
      <xdr:row>39</xdr:row>
      <xdr:rowOff>1095375</xdr:rowOff>
    </xdr:to>
    <xdr:pic>
      <xdr:nvPicPr>
        <xdr:cNvPr id="4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" y="37823775"/>
          <a:ext cx="857249" cy="333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40</xdr:row>
      <xdr:rowOff>781050</xdr:rowOff>
    </xdr:from>
    <xdr:to>
      <xdr:col>0</xdr:col>
      <xdr:colOff>879021</xdr:colOff>
      <xdr:row>40</xdr:row>
      <xdr:rowOff>1085850</xdr:rowOff>
    </xdr:to>
    <xdr:pic>
      <xdr:nvPicPr>
        <xdr:cNvPr id="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0" y="39700200"/>
          <a:ext cx="783771" cy="3048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228600</xdr:colOff>
      <xdr:row>18</xdr:row>
      <xdr:rowOff>123825</xdr:rowOff>
    </xdr:from>
    <xdr:to>
      <xdr:col>0</xdr:col>
      <xdr:colOff>668453</xdr:colOff>
      <xdr:row>18</xdr:row>
      <xdr:rowOff>590550</xdr:rowOff>
    </xdr:to>
    <xdr:pic>
      <xdr:nvPicPr>
        <xdr:cNvPr id="4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228600" y="10325100"/>
          <a:ext cx="439853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9526</xdr:colOff>
      <xdr:row>28</xdr:row>
      <xdr:rowOff>571500</xdr:rowOff>
    </xdr:from>
    <xdr:to>
      <xdr:col>0</xdr:col>
      <xdr:colOff>894640</xdr:colOff>
      <xdr:row>28</xdr:row>
      <xdr:rowOff>781050</xdr:rowOff>
    </xdr:to>
    <xdr:pic>
      <xdr:nvPicPr>
        <xdr:cNvPr id="43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 bwMode="auto">
        <a:xfrm>
          <a:off x="9526" y="19535775"/>
          <a:ext cx="885114" cy="20955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</xdr:row>
      <xdr:rowOff>609600</xdr:rowOff>
    </xdr:from>
    <xdr:to>
      <xdr:col>0</xdr:col>
      <xdr:colOff>894639</xdr:colOff>
      <xdr:row>29</xdr:row>
      <xdr:rowOff>819150</xdr:rowOff>
    </xdr:to>
    <xdr:pic>
      <xdr:nvPicPr>
        <xdr:cNvPr id="44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 bwMode="auto">
        <a:xfrm>
          <a:off x="9525" y="20859750"/>
          <a:ext cx="885114" cy="20955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114301</xdr:colOff>
      <xdr:row>16</xdr:row>
      <xdr:rowOff>0</xdr:rowOff>
    </xdr:from>
    <xdr:to>
      <xdr:col>1</xdr:col>
      <xdr:colOff>1</xdr:colOff>
      <xdr:row>16</xdr:row>
      <xdr:rowOff>0</xdr:rowOff>
    </xdr:to>
    <xdr:grpSp>
      <xdr:nvGrpSpPr>
        <xdr:cNvPr id="2" name="Группа 1"/>
        <xdr:cNvGrpSpPr/>
      </xdr:nvGrpSpPr>
      <xdr:grpSpPr>
        <a:xfrm>
          <a:off x="114301" y="11487150"/>
          <a:ext cx="819150" cy="0"/>
          <a:chOff x="33617" y="4151779"/>
          <a:chExt cx="1100009" cy="600075"/>
        </a:xfrm>
      </xdr:grpSpPr>
      <xdr:pic>
        <xdr:nvPicPr>
          <xdr:cNvPr id="3" name="Рисунок 2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-1" r="29134"/>
          <a:stretch/>
        </xdr:blipFill>
        <xdr:spPr>
          <a:xfrm>
            <a:off x="809626" y="4238624"/>
            <a:ext cx="324000" cy="457199"/>
          </a:xfrm>
          <a:prstGeom prst="rect">
            <a:avLst/>
          </a:prstGeom>
        </xdr:spPr>
      </xdr:pic>
      <xdr:pic>
        <xdr:nvPicPr>
          <xdr:cNvPr id="4" name="Рисунок 3" descr="http://videodomofon.by/wp-content/uploads/2016/10/fe-70-ch-orion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33617" y="4151779"/>
            <a:ext cx="911802" cy="600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104775</xdr:colOff>
      <xdr:row>21</xdr:row>
      <xdr:rowOff>1</xdr:rowOff>
    </xdr:from>
    <xdr:to>
      <xdr:col>1</xdr:col>
      <xdr:colOff>76200</xdr:colOff>
      <xdr:row>21</xdr:row>
      <xdr:rowOff>1</xdr:rowOff>
    </xdr:to>
    <xdr:grpSp>
      <xdr:nvGrpSpPr>
        <xdr:cNvPr id="5" name="Группа 4"/>
        <xdr:cNvGrpSpPr/>
      </xdr:nvGrpSpPr>
      <xdr:grpSpPr>
        <a:xfrm>
          <a:off x="104775" y="17345026"/>
          <a:ext cx="904875" cy="0"/>
          <a:chOff x="38101" y="7096125"/>
          <a:chExt cx="1314450" cy="590551"/>
        </a:xfrm>
      </xdr:grpSpPr>
      <xdr:pic>
        <xdr:nvPicPr>
          <xdr:cNvPr id="6" name="Рисунок 5"/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38101" y="7096125"/>
            <a:ext cx="857250" cy="569923"/>
          </a:xfrm>
          <a:prstGeom prst="rect">
            <a:avLst/>
          </a:prstGeom>
        </xdr:spPr>
      </xdr:pic>
      <xdr:pic>
        <xdr:nvPicPr>
          <xdr:cNvPr id="7" name="Рисунок 6"/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62001" y="7096126"/>
            <a:ext cx="590550" cy="5905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38100</xdr:colOff>
      <xdr:row>22</xdr:row>
      <xdr:rowOff>0</xdr:rowOff>
    </xdr:from>
    <xdr:to>
      <xdr:col>1</xdr:col>
      <xdr:colOff>123825</xdr:colOff>
      <xdr:row>22</xdr:row>
      <xdr:rowOff>0</xdr:rowOff>
    </xdr:to>
    <xdr:grpSp>
      <xdr:nvGrpSpPr>
        <xdr:cNvPr id="8" name="Группа 7"/>
        <xdr:cNvGrpSpPr/>
      </xdr:nvGrpSpPr>
      <xdr:grpSpPr>
        <a:xfrm>
          <a:off x="38100" y="18630900"/>
          <a:ext cx="1019175" cy="0"/>
          <a:chOff x="47625" y="8620126"/>
          <a:chExt cx="1314450" cy="590550"/>
        </a:xfrm>
      </xdr:grpSpPr>
      <xdr:pic>
        <xdr:nvPicPr>
          <xdr:cNvPr id="9" name="Рисунок 8"/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47625" y="8620126"/>
            <a:ext cx="866775" cy="576256"/>
          </a:xfrm>
          <a:prstGeom prst="rect">
            <a:avLst/>
          </a:prstGeom>
        </xdr:spPr>
      </xdr:pic>
      <xdr:pic>
        <xdr:nvPicPr>
          <xdr:cNvPr id="10" name="Рисунок 9"/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71525" y="8620126"/>
            <a:ext cx="590550" cy="5905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</xdr:colOff>
      <xdr:row>29</xdr:row>
      <xdr:rowOff>0</xdr:rowOff>
    </xdr:from>
    <xdr:to>
      <xdr:col>1</xdr:col>
      <xdr:colOff>1</xdr:colOff>
      <xdr:row>23</xdr:row>
      <xdr:rowOff>0</xdr:rowOff>
    </xdr:to>
    <xdr:grpSp>
      <xdr:nvGrpSpPr>
        <xdr:cNvPr id="11" name="Группа 10"/>
        <xdr:cNvGrpSpPr/>
      </xdr:nvGrpSpPr>
      <xdr:grpSpPr>
        <a:xfrm>
          <a:off x="1" y="26346150"/>
          <a:ext cx="933450" cy="0"/>
          <a:chOff x="9525" y="9982200"/>
          <a:chExt cx="1209676" cy="662905"/>
        </a:xfrm>
      </xdr:grpSpPr>
      <xdr:pic>
        <xdr:nvPicPr>
          <xdr:cNvPr id="12" name="Рисунок 11"/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9525" y="9982200"/>
            <a:ext cx="942975" cy="662905"/>
          </a:xfrm>
          <a:prstGeom prst="rect">
            <a:avLst/>
          </a:prstGeom>
        </xdr:spPr>
      </xdr:pic>
      <xdr:pic>
        <xdr:nvPicPr>
          <xdr:cNvPr id="13" name="Рисунок 12"/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 flipH="1">
            <a:off x="952501" y="10048875"/>
            <a:ext cx="266700" cy="53340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38100</xdr:colOff>
      <xdr:row>52</xdr:row>
      <xdr:rowOff>0</xdr:rowOff>
    </xdr:from>
    <xdr:to>
      <xdr:col>0</xdr:col>
      <xdr:colOff>608239</xdr:colOff>
      <xdr:row>52</xdr:row>
      <xdr:rowOff>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4105276"/>
          <a:ext cx="57013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52</xdr:row>
      <xdr:rowOff>0</xdr:rowOff>
    </xdr:from>
    <xdr:to>
      <xdr:col>0</xdr:col>
      <xdr:colOff>607172</xdr:colOff>
      <xdr:row>52</xdr:row>
      <xdr:rowOff>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4867275"/>
          <a:ext cx="55002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52</xdr:row>
      <xdr:rowOff>0</xdr:rowOff>
    </xdr:from>
    <xdr:to>
      <xdr:col>0</xdr:col>
      <xdr:colOff>611971</xdr:colOff>
      <xdr:row>52</xdr:row>
      <xdr:rowOff>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5057776"/>
          <a:ext cx="602446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52</xdr:row>
      <xdr:rowOff>0</xdr:rowOff>
    </xdr:from>
    <xdr:to>
      <xdr:col>0</xdr:col>
      <xdr:colOff>608626</xdr:colOff>
      <xdr:row>52</xdr:row>
      <xdr:rowOff>0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250" t="9821" r="14688" b="11607"/>
        <a:stretch/>
      </xdr:blipFill>
      <xdr:spPr>
        <a:xfrm>
          <a:off x="47625" y="5248275"/>
          <a:ext cx="56100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42181</xdr:colOff>
      <xdr:row>52</xdr:row>
      <xdr:rowOff>0</xdr:rowOff>
    </xdr:from>
    <xdr:to>
      <xdr:col>0</xdr:col>
      <xdr:colOff>609600</xdr:colOff>
      <xdr:row>52</xdr:row>
      <xdr:rowOff>1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752" t="7501" r="12239" b="11719"/>
        <a:stretch/>
      </xdr:blipFill>
      <xdr:spPr>
        <a:xfrm>
          <a:off x="42181" y="5438775"/>
          <a:ext cx="567419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52</xdr:row>
      <xdr:rowOff>0</xdr:rowOff>
    </xdr:from>
    <xdr:to>
      <xdr:col>0</xdr:col>
      <xdr:colOff>609976</xdr:colOff>
      <xdr:row>52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6" y="5819776"/>
          <a:ext cx="60045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52</xdr:row>
      <xdr:rowOff>0</xdr:rowOff>
    </xdr:from>
    <xdr:to>
      <xdr:col>0</xdr:col>
      <xdr:colOff>609600</xdr:colOff>
      <xdr:row>52</xdr:row>
      <xdr:rowOff>3604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6010275"/>
          <a:ext cx="571500" cy="360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54</xdr:row>
      <xdr:rowOff>542925</xdr:rowOff>
    </xdr:from>
    <xdr:to>
      <xdr:col>0</xdr:col>
      <xdr:colOff>609600</xdr:colOff>
      <xdr:row>55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7153275"/>
          <a:ext cx="57150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56</xdr:row>
      <xdr:rowOff>504825</xdr:rowOff>
    </xdr:from>
    <xdr:to>
      <xdr:col>0</xdr:col>
      <xdr:colOff>611970</xdr:colOff>
      <xdr:row>57</xdr:row>
      <xdr:rowOff>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099" y="7534275"/>
          <a:ext cx="573871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57</xdr:row>
      <xdr:rowOff>514350</xdr:rowOff>
    </xdr:from>
    <xdr:to>
      <xdr:col>0</xdr:col>
      <xdr:colOff>609600</xdr:colOff>
      <xdr:row>58</xdr:row>
      <xdr:rowOff>1562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7724775"/>
          <a:ext cx="581025" cy="156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58</xdr:row>
      <xdr:rowOff>600075</xdr:rowOff>
    </xdr:from>
    <xdr:to>
      <xdr:col>0</xdr:col>
      <xdr:colOff>605951</xdr:colOff>
      <xdr:row>59</xdr:row>
      <xdr:rowOff>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7915275"/>
          <a:ext cx="58690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63</xdr:row>
      <xdr:rowOff>295275</xdr:rowOff>
    </xdr:from>
    <xdr:to>
      <xdr:col>0</xdr:col>
      <xdr:colOff>608239</xdr:colOff>
      <xdr:row>64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8867775"/>
          <a:ext cx="59871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65</xdr:row>
      <xdr:rowOff>285750</xdr:rowOff>
    </xdr:from>
    <xdr:to>
      <xdr:col>0</xdr:col>
      <xdr:colOff>607250</xdr:colOff>
      <xdr:row>66</xdr:row>
      <xdr:rowOff>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9248775"/>
          <a:ext cx="597725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66</xdr:row>
      <xdr:rowOff>552450</xdr:rowOff>
    </xdr:from>
    <xdr:to>
      <xdr:col>0</xdr:col>
      <xdr:colOff>609600</xdr:colOff>
      <xdr:row>67</xdr:row>
      <xdr:rowOff>1615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9439275"/>
          <a:ext cx="552449" cy="161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9525</xdr:rowOff>
    </xdr:from>
    <xdr:to>
      <xdr:col>6</xdr:col>
      <xdr:colOff>330989</xdr:colOff>
      <xdr:row>3</xdr:row>
      <xdr:rowOff>222675</xdr:rowOff>
    </xdr:to>
    <xdr:pic>
      <xdr:nvPicPr>
        <xdr:cNvPr id="28" name="Рисунок 9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4810125" y="9525"/>
          <a:ext cx="1607339" cy="91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114301</xdr:colOff>
      <xdr:row>10</xdr:row>
      <xdr:rowOff>0</xdr:rowOff>
    </xdr:from>
    <xdr:to>
      <xdr:col>1</xdr:col>
      <xdr:colOff>1</xdr:colOff>
      <xdr:row>10</xdr:row>
      <xdr:rowOff>0</xdr:rowOff>
    </xdr:to>
    <xdr:grpSp>
      <xdr:nvGrpSpPr>
        <xdr:cNvPr id="29" name="Группа 28"/>
        <xdr:cNvGrpSpPr/>
      </xdr:nvGrpSpPr>
      <xdr:grpSpPr>
        <a:xfrm>
          <a:off x="114301" y="4772025"/>
          <a:ext cx="819150" cy="0"/>
          <a:chOff x="33617" y="4151779"/>
          <a:chExt cx="1100009" cy="600075"/>
        </a:xfrm>
      </xdr:grpSpPr>
      <xdr:pic>
        <xdr:nvPicPr>
          <xdr:cNvPr id="30" name="Рисунок 29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-1" r="29134"/>
          <a:stretch/>
        </xdr:blipFill>
        <xdr:spPr>
          <a:xfrm>
            <a:off x="809626" y="4238624"/>
            <a:ext cx="324000" cy="457199"/>
          </a:xfrm>
          <a:prstGeom prst="rect">
            <a:avLst/>
          </a:prstGeom>
        </xdr:spPr>
      </xdr:pic>
      <xdr:pic>
        <xdr:nvPicPr>
          <xdr:cNvPr id="31" name="Рисунок 30" descr="http://videodomofon.by/wp-content/uploads/2016/10/fe-70-ch-orion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33617" y="4151779"/>
            <a:ext cx="911802" cy="600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104775</xdr:colOff>
      <xdr:row>11</xdr:row>
      <xdr:rowOff>1</xdr:rowOff>
    </xdr:from>
    <xdr:to>
      <xdr:col>1</xdr:col>
      <xdr:colOff>76200</xdr:colOff>
      <xdr:row>11</xdr:row>
      <xdr:rowOff>1</xdr:rowOff>
    </xdr:to>
    <xdr:grpSp>
      <xdr:nvGrpSpPr>
        <xdr:cNvPr id="32" name="Группа 31"/>
        <xdr:cNvGrpSpPr/>
      </xdr:nvGrpSpPr>
      <xdr:grpSpPr>
        <a:xfrm>
          <a:off x="104775" y="5772151"/>
          <a:ext cx="904875" cy="0"/>
          <a:chOff x="38101" y="7096125"/>
          <a:chExt cx="1314450" cy="590551"/>
        </a:xfrm>
      </xdr:grpSpPr>
      <xdr:pic>
        <xdr:nvPicPr>
          <xdr:cNvPr id="33" name="Рисунок 32"/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38101" y="7096125"/>
            <a:ext cx="857250" cy="569923"/>
          </a:xfrm>
          <a:prstGeom prst="rect">
            <a:avLst/>
          </a:prstGeom>
        </xdr:spPr>
      </xdr:pic>
      <xdr:pic>
        <xdr:nvPicPr>
          <xdr:cNvPr id="34" name="Рисунок 33"/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62001" y="7096126"/>
            <a:ext cx="590550" cy="5905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38100</xdr:colOff>
      <xdr:row>12</xdr:row>
      <xdr:rowOff>0</xdr:rowOff>
    </xdr:from>
    <xdr:to>
      <xdr:col>1</xdr:col>
      <xdr:colOff>123825</xdr:colOff>
      <xdr:row>12</xdr:row>
      <xdr:rowOff>0</xdr:rowOff>
    </xdr:to>
    <xdr:grpSp>
      <xdr:nvGrpSpPr>
        <xdr:cNvPr id="35" name="Группа 34"/>
        <xdr:cNvGrpSpPr/>
      </xdr:nvGrpSpPr>
      <xdr:grpSpPr>
        <a:xfrm>
          <a:off x="38100" y="6915150"/>
          <a:ext cx="1019175" cy="0"/>
          <a:chOff x="47625" y="8620126"/>
          <a:chExt cx="1314450" cy="590550"/>
        </a:xfrm>
      </xdr:grpSpPr>
      <xdr:pic>
        <xdr:nvPicPr>
          <xdr:cNvPr id="36" name="Рисунок 35"/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47625" y="8620126"/>
            <a:ext cx="866775" cy="576256"/>
          </a:xfrm>
          <a:prstGeom prst="rect">
            <a:avLst/>
          </a:prstGeom>
        </xdr:spPr>
      </xdr:pic>
      <xdr:pic>
        <xdr:nvPicPr>
          <xdr:cNvPr id="37" name="Рисунок 36"/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71525" y="8620126"/>
            <a:ext cx="590550" cy="5905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104775</xdr:colOff>
      <xdr:row>18</xdr:row>
      <xdr:rowOff>1</xdr:rowOff>
    </xdr:from>
    <xdr:to>
      <xdr:col>1</xdr:col>
      <xdr:colOff>76200</xdr:colOff>
      <xdr:row>18</xdr:row>
      <xdr:rowOff>1</xdr:rowOff>
    </xdr:to>
    <xdr:grpSp>
      <xdr:nvGrpSpPr>
        <xdr:cNvPr id="44" name="Группа 43"/>
        <xdr:cNvGrpSpPr/>
      </xdr:nvGrpSpPr>
      <xdr:grpSpPr>
        <a:xfrm>
          <a:off x="104775" y="14058901"/>
          <a:ext cx="904875" cy="0"/>
          <a:chOff x="38101" y="7096125"/>
          <a:chExt cx="1314450" cy="590551"/>
        </a:xfrm>
      </xdr:grpSpPr>
      <xdr:pic>
        <xdr:nvPicPr>
          <xdr:cNvPr id="45" name="Рисунок 44"/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38101" y="7096125"/>
            <a:ext cx="857250" cy="569923"/>
          </a:xfrm>
          <a:prstGeom prst="rect">
            <a:avLst/>
          </a:prstGeom>
        </xdr:spPr>
      </xdr:pic>
      <xdr:pic>
        <xdr:nvPicPr>
          <xdr:cNvPr id="46" name="Рисунок 45"/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62001" y="7096126"/>
            <a:ext cx="590550" cy="5905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38100</xdr:colOff>
      <xdr:row>19</xdr:row>
      <xdr:rowOff>0</xdr:rowOff>
    </xdr:from>
    <xdr:to>
      <xdr:col>1</xdr:col>
      <xdr:colOff>123825</xdr:colOff>
      <xdr:row>19</xdr:row>
      <xdr:rowOff>0</xdr:rowOff>
    </xdr:to>
    <xdr:grpSp>
      <xdr:nvGrpSpPr>
        <xdr:cNvPr id="47" name="Группа 46"/>
        <xdr:cNvGrpSpPr/>
      </xdr:nvGrpSpPr>
      <xdr:grpSpPr>
        <a:xfrm>
          <a:off x="38100" y="15201900"/>
          <a:ext cx="1019175" cy="0"/>
          <a:chOff x="47625" y="8620126"/>
          <a:chExt cx="1314450" cy="590550"/>
        </a:xfrm>
      </xdr:grpSpPr>
      <xdr:pic>
        <xdr:nvPicPr>
          <xdr:cNvPr id="48" name="Рисунок 47"/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47625" y="8620126"/>
            <a:ext cx="866775" cy="576256"/>
          </a:xfrm>
          <a:prstGeom prst="rect">
            <a:avLst/>
          </a:prstGeom>
        </xdr:spPr>
      </xdr:pic>
      <xdr:pic>
        <xdr:nvPicPr>
          <xdr:cNvPr id="49" name="Рисунок 48"/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71525" y="8620126"/>
            <a:ext cx="590550" cy="59055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666750</xdr:colOff>
      <xdr:row>14</xdr:row>
      <xdr:rowOff>809625</xdr:rowOff>
    </xdr:from>
    <xdr:to>
      <xdr:col>3</xdr:col>
      <xdr:colOff>19049</xdr:colOff>
      <xdr:row>15</xdr:row>
      <xdr:rowOff>695324</xdr:rowOff>
    </xdr:to>
    <xdr:pic>
      <xdr:nvPicPr>
        <xdr:cNvPr id="50" name="Рисунок 49" descr="новинка.png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1914525" y="7867650"/>
          <a:ext cx="704849" cy="704849"/>
        </a:xfrm>
        <a:prstGeom prst="rect">
          <a:avLst/>
        </a:prstGeom>
      </xdr:spPr>
    </xdr:pic>
    <xdr:clientData/>
  </xdr:twoCellAnchor>
  <xdr:twoCellAnchor>
    <xdr:from>
      <xdr:col>2</xdr:col>
      <xdr:colOff>657225</xdr:colOff>
      <xdr:row>13</xdr:row>
      <xdr:rowOff>771525</xdr:rowOff>
    </xdr:from>
    <xdr:to>
      <xdr:col>3</xdr:col>
      <xdr:colOff>9524</xdr:colOff>
      <xdr:row>14</xdr:row>
      <xdr:rowOff>771525</xdr:rowOff>
    </xdr:to>
    <xdr:pic>
      <xdr:nvPicPr>
        <xdr:cNvPr id="51" name="Рисунок 50" descr="новинка.png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1905000" y="7048500"/>
          <a:ext cx="704849" cy="781050"/>
        </a:xfrm>
        <a:prstGeom prst="rect">
          <a:avLst/>
        </a:prstGeom>
      </xdr:spPr>
    </xdr:pic>
    <xdr:clientData/>
  </xdr:twoCellAnchor>
  <xdr:twoCellAnchor>
    <xdr:from>
      <xdr:col>2</xdr:col>
      <xdr:colOff>657225</xdr:colOff>
      <xdr:row>12</xdr:row>
      <xdr:rowOff>771525</xdr:rowOff>
    </xdr:from>
    <xdr:to>
      <xdr:col>3</xdr:col>
      <xdr:colOff>9524</xdr:colOff>
      <xdr:row>13</xdr:row>
      <xdr:rowOff>771525</xdr:rowOff>
    </xdr:to>
    <xdr:pic>
      <xdr:nvPicPr>
        <xdr:cNvPr id="52" name="Рисунок 51" descr="новинка.png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1905000" y="6267450"/>
          <a:ext cx="704849" cy="781050"/>
        </a:xfrm>
        <a:prstGeom prst="rect">
          <a:avLst/>
        </a:prstGeom>
      </xdr:spPr>
    </xdr:pic>
    <xdr:clientData/>
  </xdr:twoCellAnchor>
  <xdr:twoCellAnchor>
    <xdr:from>
      <xdr:col>2</xdr:col>
      <xdr:colOff>666750</xdr:colOff>
      <xdr:row>16</xdr:row>
      <xdr:rowOff>0</xdr:rowOff>
    </xdr:from>
    <xdr:to>
      <xdr:col>3</xdr:col>
      <xdr:colOff>19049</xdr:colOff>
      <xdr:row>16</xdr:row>
      <xdr:rowOff>781050</xdr:rowOff>
    </xdr:to>
    <xdr:pic>
      <xdr:nvPicPr>
        <xdr:cNvPr id="53" name="Рисунок 52" descr="новинка.png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1914525" y="8696325"/>
          <a:ext cx="704849" cy="781050"/>
        </a:xfrm>
        <a:prstGeom prst="rect">
          <a:avLst/>
        </a:prstGeom>
      </xdr:spPr>
    </xdr:pic>
    <xdr:clientData/>
  </xdr:twoCellAnchor>
  <xdr:twoCellAnchor>
    <xdr:from>
      <xdr:col>2</xdr:col>
      <xdr:colOff>657225</xdr:colOff>
      <xdr:row>17</xdr:row>
      <xdr:rowOff>0</xdr:rowOff>
    </xdr:from>
    <xdr:to>
      <xdr:col>3</xdr:col>
      <xdr:colOff>9524</xdr:colOff>
      <xdr:row>17</xdr:row>
      <xdr:rowOff>781050</xdr:rowOff>
    </xdr:to>
    <xdr:pic>
      <xdr:nvPicPr>
        <xdr:cNvPr id="54" name="Рисунок 53" descr="новинка.png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1905000" y="9515475"/>
          <a:ext cx="704849" cy="78105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7</xdr:row>
      <xdr:rowOff>228600</xdr:rowOff>
    </xdr:from>
    <xdr:to>
      <xdr:col>0</xdr:col>
      <xdr:colOff>781050</xdr:colOff>
      <xdr:row>7</xdr:row>
      <xdr:rowOff>762000</xdr:rowOff>
    </xdr:to>
    <xdr:pic>
      <xdr:nvPicPr>
        <xdr:cNvPr id="55" name="Picture 409" descr="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4300" y="1857375"/>
          <a:ext cx="6667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8</xdr:row>
      <xdr:rowOff>247650</xdr:rowOff>
    </xdr:from>
    <xdr:to>
      <xdr:col>0</xdr:col>
      <xdr:colOff>866775</xdr:colOff>
      <xdr:row>8</xdr:row>
      <xdr:rowOff>800100</xdr:rowOff>
    </xdr:to>
    <xdr:pic>
      <xdr:nvPicPr>
        <xdr:cNvPr id="56" name="Picture 70" descr="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5725" y="2876550"/>
          <a:ext cx="781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9</xdr:row>
      <xdr:rowOff>142875</xdr:rowOff>
    </xdr:from>
    <xdr:to>
      <xdr:col>0</xdr:col>
      <xdr:colOff>769032</xdr:colOff>
      <xdr:row>9</xdr:row>
      <xdr:rowOff>800101</xdr:rowOff>
    </xdr:to>
    <xdr:pic>
      <xdr:nvPicPr>
        <xdr:cNvPr id="5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42875" y="3914775"/>
          <a:ext cx="626157" cy="6572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10</xdr:row>
      <xdr:rowOff>142875</xdr:rowOff>
    </xdr:from>
    <xdr:to>
      <xdr:col>0</xdr:col>
      <xdr:colOff>838200</xdr:colOff>
      <xdr:row>10</xdr:row>
      <xdr:rowOff>858461</xdr:rowOff>
    </xdr:to>
    <xdr:pic>
      <xdr:nvPicPr>
        <xdr:cNvPr id="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150" y="4914900"/>
          <a:ext cx="781050" cy="715586"/>
        </a:xfrm>
        <a:prstGeom prst="rect">
          <a:avLst/>
        </a:prstGeom>
        <a:noFill/>
      </xdr:spPr>
    </xdr:pic>
    <xdr:clientData/>
  </xdr:twoCellAnchor>
  <xdr:twoCellAnchor>
    <xdr:from>
      <xdr:col>0</xdr:col>
      <xdr:colOff>76200</xdr:colOff>
      <xdr:row>11</xdr:row>
      <xdr:rowOff>304800</xdr:rowOff>
    </xdr:from>
    <xdr:to>
      <xdr:col>0</xdr:col>
      <xdr:colOff>895350</xdr:colOff>
      <xdr:row>11</xdr:row>
      <xdr:rowOff>885825</xdr:rowOff>
    </xdr:to>
    <xdr:pic>
      <xdr:nvPicPr>
        <xdr:cNvPr id="60" name="Picture 70" descr="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6200" y="7077075"/>
          <a:ext cx="8191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12</xdr:row>
      <xdr:rowOff>295275</xdr:rowOff>
    </xdr:from>
    <xdr:to>
      <xdr:col>0</xdr:col>
      <xdr:colOff>857250</xdr:colOff>
      <xdr:row>12</xdr:row>
      <xdr:rowOff>885825</xdr:rowOff>
    </xdr:to>
    <xdr:pic>
      <xdr:nvPicPr>
        <xdr:cNvPr id="61" name="Picture 68" descr="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2400" y="8210550"/>
          <a:ext cx="7048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13</xdr:row>
      <xdr:rowOff>247650</xdr:rowOff>
    </xdr:from>
    <xdr:to>
      <xdr:col>0</xdr:col>
      <xdr:colOff>847725</xdr:colOff>
      <xdr:row>13</xdr:row>
      <xdr:rowOff>951990</xdr:rowOff>
    </xdr:to>
    <xdr:pic>
      <xdr:nvPicPr>
        <xdr:cNvPr id="6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/>
        <a:srcRect/>
        <a:stretch>
          <a:fillRect/>
        </a:stretch>
      </xdr:blipFill>
      <xdr:spPr bwMode="auto">
        <a:xfrm>
          <a:off x="66675" y="9305925"/>
          <a:ext cx="781050" cy="7043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71788</xdr:colOff>
      <xdr:row>14</xdr:row>
      <xdr:rowOff>219075</xdr:rowOff>
    </xdr:from>
    <xdr:to>
      <xdr:col>0</xdr:col>
      <xdr:colOff>883318</xdr:colOff>
      <xdr:row>14</xdr:row>
      <xdr:rowOff>895350</xdr:rowOff>
    </xdr:to>
    <xdr:pic>
      <xdr:nvPicPr>
        <xdr:cNvPr id="63" name="Picture 11" descr="QQ图片2017071014341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1788" y="10420350"/>
          <a:ext cx="811530" cy="676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15</xdr:row>
      <xdr:rowOff>238125</xdr:rowOff>
    </xdr:from>
    <xdr:to>
      <xdr:col>0</xdr:col>
      <xdr:colOff>828675</xdr:colOff>
      <xdr:row>15</xdr:row>
      <xdr:rowOff>971550</xdr:rowOff>
    </xdr:to>
    <xdr:pic>
      <xdr:nvPicPr>
        <xdr:cNvPr id="64" name="Picture 10" descr="11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0" y="11582400"/>
          <a:ext cx="733425" cy="733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16</xdr:row>
      <xdr:rowOff>295275</xdr:rowOff>
    </xdr:from>
    <xdr:to>
      <xdr:col>0</xdr:col>
      <xdr:colOff>847725</xdr:colOff>
      <xdr:row>16</xdr:row>
      <xdr:rowOff>941624</xdr:rowOff>
    </xdr:to>
    <xdr:pic>
      <xdr:nvPicPr>
        <xdr:cNvPr id="6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7150" y="12782550"/>
          <a:ext cx="790575" cy="64634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114300</xdr:colOff>
      <xdr:row>17</xdr:row>
      <xdr:rowOff>295275</xdr:rowOff>
    </xdr:from>
    <xdr:to>
      <xdr:col>0</xdr:col>
      <xdr:colOff>819150</xdr:colOff>
      <xdr:row>17</xdr:row>
      <xdr:rowOff>1000125</xdr:rowOff>
    </xdr:to>
    <xdr:pic>
      <xdr:nvPicPr>
        <xdr:cNvPr id="6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/>
        <a:srcRect/>
        <a:stretch>
          <a:fillRect/>
        </a:stretch>
      </xdr:blipFill>
      <xdr:spPr bwMode="auto">
        <a:xfrm>
          <a:off x="114300" y="14068425"/>
          <a:ext cx="704850" cy="7048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76200</xdr:colOff>
      <xdr:row>18</xdr:row>
      <xdr:rowOff>304800</xdr:rowOff>
    </xdr:from>
    <xdr:to>
      <xdr:col>0</xdr:col>
      <xdr:colOff>866775</xdr:colOff>
      <xdr:row>18</xdr:row>
      <xdr:rowOff>953249</xdr:rowOff>
    </xdr:to>
    <xdr:pic>
      <xdr:nvPicPr>
        <xdr:cNvPr id="67" name="Picture 74" descr="5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6200" y="15363825"/>
          <a:ext cx="790575" cy="648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19</xdr:row>
      <xdr:rowOff>190500</xdr:rowOff>
    </xdr:from>
    <xdr:to>
      <xdr:col>0</xdr:col>
      <xdr:colOff>838200</xdr:colOff>
      <xdr:row>19</xdr:row>
      <xdr:rowOff>793474</xdr:rowOff>
    </xdr:to>
    <xdr:pic>
      <xdr:nvPicPr>
        <xdr:cNvPr id="6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/>
        <a:srcRect/>
        <a:stretch>
          <a:fillRect/>
        </a:stretch>
      </xdr:blipFill>
      <xdr:spPr bwMode="auto">
        <a:xfrm>
          <a:off x="95250" y="16392525"/>
          <a:ext cx="742950" cy="602974"/>
        </a:xfrm>
        <a:prstGeom prst="rect">
          <a:avLst/>
        </a:prstGeom>
        <a:noFill/>
      </xdr:spPr>
    </xdr:pic>
    <xdr:clientData/>
  </xdr:twoCellAnchor>
  <xdr:twoCellAnchor>
    <xdr:from>
      <xdr:col>0</xdr:col>
      <xdr:colOff>85725</xdr:colOff>
      <xdr:row>20</xdr:row>
      <xdr:rowOff>228600</xdr:rowOff>
    </xdr:from>
    <xdr:to>
      <xdr:col>0</xdr:col>
      <xdr:colOff>781050</xdr:colOff>
      <xdr:row>20</xdr:row>
      <xdr:rowOff>923925</xdr:rowOff>
    </xdr:to>
    <xdr:pic>
      <xdr:nvPicPr>
        <xdr:cNvPr id="6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/>
        <a:srcRect/>
        <a:stretch>
          <a:fillRect/>
        </a:stretch>
      </xdr:blipFill>
      <xdr:spPr bwMode="auto">
        <a:xfrm>
          <a:off x="85725" y="17430750"/>
          <a:ext cx="695325" cy="695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21</xdr:row>
      <xdr:rowOff>266701</xdr:rowOff>
    </xdr:from>
    <xdr:to>
      <xdr:col>0</xdr:col>
      <xdr:colOff>849377</xdr:colOff>
      <xdr:row>21</xdr:row>
      <xdr:rowOff>914401</xdr:rowOff>
    </xdr:to>
    <xdr:pic>
      <xdr:nvPicPr>
        <xdr:cNvPr id="7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7150" y="18611851"/>
          <a:ext cx="792227" cy="6477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95250</xdr:colOff>
      <xdr:row>22</xdr:row>
      <xdr:rowOff>209550</xdr:rowOff>
    </xdr:from>
    <xdr:to>
      <xdr:col>0</xdr:col>
      <xdr:colOff>800100</xdr:colOff>
      <xdr:row>22</xdr:row>
      <xdr:rowOff>914400</xdr:rowOff>
    </xdr:to>
    <xdr:pic>
      <xdr:nvPicPr>
        <xdr:cNvPr id="71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/>
        <a:srcRect/>
        <a:stretch>
          <a:fillRect/>
        </a:stretch>
      </xdr:blipFill>
      <xdr:spPr bwMode="auto">
        <a:xfrm>
          <a:off x="95250" y="19840575"/>
          <a:ext cx="704850" cy="7048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114301</xdr:colOff>
      <xdr:row>35</xdr:row>
      <xdr:rowOff>0</xdr:rowOff>
    </xdr:from>
    <xdr:to>
      <xdr:col>1</xdr:col>
      <xdr:colOff>1</xdr:colOff>
      <xdr:row>35</xdr:row>
      <xdr:rowOff>0</xdr:rowOff>
    </xdr:to>
    <xdr:grpSp>
      <xdr:nvGrpSpPr>
        <xdr:cNvPr id="72" name="Группа 71"/>
        <xdr:cNvGrpSpPr/>
      </xdr:nvGrpSpPr>
      <xdr:grpSpPr>
        <a:xfrm>
          <a:off x="114301" y="31537275"/>
          <a:ext cx="819150" cy="0"/>
          <a:chOff x="33617" y="4151779"/>
          <a:chExt cx="1100009" cy="600075"/>
        </a:xfrm>
      </xdr:grpSpPr>
      <xdr:pic>
        <xdr:nvPicPr>
          <xdr:cNvPr id="73" name="Рисунок 72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-1" r="29134"/>
          <a:stretch/>
        </xdr:blipFill>
        <xdr:spPr>
          <a:xfrm>
            <a:off x="809626" y="4238624"/>
            <a:ext cx="324000" cy="457199"/>
          </a:xfrm>
          <a:prstGeom prst="rect">
            <a:avLst/>
          </a:prstGeom>
        </xdr:spPr>
      </xdr:pic>
      <xdr:pic>
        <xdr:nvPicPr>
          <xdr:cNvPr id="74" name="Рисунок 73" descr="http://videodomofon.by/wp-content/uploads/2016/10/fe-70-ch-orion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33617" y="4151779"/>
            <a:ext cx="911802" cy="600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114301</xdr:colOff>
      <xdr:row>31</xdr:row>
      <xdr:rowOff>0</xdr:rowOff>
    </xdr:from>
    <xdr:to>
      <xdr:col>1</xdr:col>
      <xdr:colOff>1</xdr:colOff>
      <xdr:row>31</xdr:row>
      <xdr:rowOff>0</xdr:rowOff>
    </xdr:to>
    <xdr:grpSp>
      <xdr:nvGrpSpPr>
        <xdr:cNvPr id="75" name="Группа 74"/>
        <xdr:cNvGrpSpPr/>
      </xdr:nvGrpSpPr>
      <xdr:grpSpPr>
        <a:xfrm>
          <a:off x="114301" y="27536775"/>
          <a:ext cx="819150" cy="0"/>
          <a:chOff x="33617" y="4151779"/>
          <a:chExt cx="1100009" cy="600075"/>
        </a:xfrm>
      </xdr:grpSpPr>
      <xdr:pic>
        <xdr:nvPicPr>
          <xdr:cNvPr id="76" name="Рисунок 75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-1" r="29134"/>
          <a:stretch/>
        </xdr:blipFill>
        <xdr:spPr>
          <a:xfrm>
            <a:off x="809626" y="4238624"/>
            <a:ext cx="324000" cy="457199"/>
          </a:xfrm>
          <a:prstGeom prst="rect">
            <a:avLst/>
          </a:prstGeom>
        </xdr:spPr>
      </xdr:pic>
      <xdr:pic>
        <xdr:nvPicPr>
          <xdr:cNvPr id="77" name="Рисунок 76" descr="http://videodomofon.by/wp-content/uploads/2016/10/fe-70-ch-orion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33617" y="4151779"/>
            <a:ext cx="911802" cy="600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104775</xdr:colOff>
      <xdr:row>32</xdr:row>
      <xdr:rowOff>1</xdr:rowOff>
    </xdr:from>
    <xdr:to>
      <xdr:col>1</xdr:col>
      <xdr:colOff>76200</xdr:colOff>
      <xdr:row>32</xdr:row>
      <xdr:rowOff>1</xdr:rowOff>
    </xdr:to>
    <xdr:grpSp>
      <xdr:nvGrpSpPr>
        <xdr:cNvPr id="78" name="Группа 77"/>
        <xdr:cNvGrpSpPr/>
      </xdr:nvGrpSpPr>
      <xdr:grpSpPr>
        <a:xfrm>
          <a:off x="104775" y="28679776"/>
          <a:ext cx="904875" cy="0"/>
          <a:chOff x="38101" y="7096125"/>
          <a:chExt cx="1314450" cy="590551"/>
        </a:xfrm>
      </xdr:grpSpPr>
      <xdr:pic>
        <xdr:nvPicPr>
          <xdr:cNvPr id="79" name="Рисунок 78"/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38101" y="7096125"/>
            <a:ext cx="857250" cy="569923"/>
          </a:xfrm>
          <a:prstGeom prst="rect">
            <a:avLst/>
          </a:prstGeom>
        </xdr:spPr>
      </xdr:pic>
      <xdr:pic>
        <xdr:nvPicPr>
          <xdr:cNvPr id="80" name="Рисунок 79"/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62001" y="7096126"/>
            <a:ext cx="590550" cy="5905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104775</xdr:colOff>
      <xdr:row>37</xdr:row>
      <xdr:rowOff>1</xdr:rowOff>
    </xdr:from>
    <xdr:to>
      <xdr:col>1</xdr:col>
      <xdr:colOff>76200</xdr:colOff>
      <xdr:row>37</xdr:row>
      <xdr:rowOff>1</xdr:rowOff>
    </xdr:to>
    <xdr:grpSp>
      <xdr:nvGrpSpPr>
        <xdr:cNvPr id="84" name="Группа 83"/>
        <xdr:cNvGrpSpPr/>
      </xdr:nvGrpSpPr>
      <xdr:grpSpPr>
        <a:xfrm>
          <a:off x="104775" y="33966151"/>
          <a:ext cx="904875" cy="0"/>
          <a:chOff x="38101" y="7096125"/>
          <a:chExt cx="1314450" cy="590551"/>
        </a:xfrm>
      </xdr:grpSpPr>
      <xdr:pic>
        <xdr:nvPicPr>
          <xdr:cNvPr id="85" name="Рисунок 84"/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38101" y="7096125"/>
            <a:ext cx="857250" cy="569923"/>
          </a:xfrm>
          <a:prstGeom prst="rect">
            <a:avLst/>
          </a:prstGeom>
        </xdr:spPr>
      </xdr:pic>
      <xdr:pic>
        <xdr:nvPicPr>
          <xdr:cNvPr id="86" name="Рисунок 85"/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62001" y="7096126"/>
            <a:ext cx="590550" cy="5905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38100</xdr:colOff>
      <xdr:row>38</xdr:row>
      <xdr:rowOff>0</xdr:rowOff>
    </xdr:from>
    <xdr:to>
      <xdr:col>1</xdr:col>
      <xdr:colOff>123825</xdr:colOff>
      <xdr:row>38</xdr:row>
      <xdr:rowOff>0</xdr:rowOff>
    </xdr:to>
    <xdr:grpSp>
      <xdr:nvGrpSpPr>
        <xdr:cNvPr id="87" name="Группа 86"/>
        <xdr:cNvGrpSpPr/>
      </xdr:nvGrpSpPr>
      <xdr:grpSpPr>
        <a:xfrm>
          <a:off x="38100" y="34156650"/>
          <a:ext cx="1019175" cy="0"/>
          <a:chOff x="47625" y="8620126"/>
          <a:chExt cx="1314450" cy="590550"/>
        </a:xfrm>
      </xdr:grpSpPr>
      <xdr:pic>
        <xdr:nvPicPr>
          <xdr:cNvPr id="88" name="Рисунок 87"/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47625" y="8620126"/>
            <a:ext cx="866775" cy="576256"/>
          </a:xfrm>
          <a:prstGeom prst="rect">
            <a:avLst/>
          </a:prstGeom>
        </xdr:spPr>
      </xdr:pic>
      <xdr:pic>
        <xdr:nvPicPr>
          <xdr:cNvPr id="89" name="Рисунок 88"/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71525" y="8620126"/>
            <a:ext cx="590550" cy="59055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666750</xdr:colOff>
      <xdr:row>33</xdr:row>
      <xdr:rowOff>809625</xdr:rowOff>
    </xdr:from>
    <xdr:to>
      <xdr:col>3</xdr:col>
      <xdr:colOff>19049</xdr:colOff>
      <xdr:row>34</xdr:row>
      <xdr:rowOff>695324</xdr:rowOff>
    </xdr:to>
    <xdr:pic>
      <xdr:nvPicPr>
        <xdr:cNvPr id="90" name="Рисунок 89" descr="новинка.png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2457450" y="11010900"/>
          <a:ext cx="19049" cy="1028699"/>
        </a:xfrm>
        <a:prstGeom prst="rect">
          <a:avLst/>
        </a:prstGeom>
      </xdr:spPr>
    </xdr:pic>
    <xdr:clientData/>
  </xdr:twoCellAnchor>
  <xdr:twoCellAnchor>
    <xdr:from>
      <xdr:col>2</xdr:col>
      <xdr:colOff>657225</xdr:colOff>
      <xdr:row>33</xdr:row>
      <xdr:rowOff>0</xdr:rowOff>
    </xdr:from>
    <xdr:to>
      <xdr:col>3</xdr:col>
      <xdr:colOff>9524</xdr:colOff>
      <xdr:row>33</xdr:row>
      <xdr:rowOff>771525</xdr:rowOff>
    </xdr:to>
    <xdr:pic>
      <xdr:nvPicPr>
        <xdr:cNvPr id="91" name="Рисунок 90" descr="новинка.png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2457450" y="9829800"/>
          <a:ext cx="9524" cy="1143000"/>
        </a:xfrm>
        <a:prstGeom prst="rect">
          <a:avLst/>
        </a:prstGeom>
      </xdr:spPr>
    </xdr:pic>
    <xdr:clientData/>
  </xdr:twoCellAnchor>
  <xdr:twoCellAnchor>
    <xdr:from>
      <xdr:col>2</xdr:col>
      <xdr:colOff>666750</xdr:colOff>
      <xdr:row>35</xdr:row>
      <xdr:rowOff>0</xdr:rowOff>
    </xdr:from>
    <xdr:to>
      <xdr:col>3</xdr:col>
      <xdr:colOff>19049</xdr:colOff>
      <xdr:row>35</xdr:row>
      <xdr:rowOff>781050</xdr:rowOff>
    </xdr:to>
    <xdr:pic>
      <xdr:nvPicPr>
        <xdr:cNvPr id="93" name="Рисунок 92" descr="новинка.png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2457450" y="12487275"/>
          <a:ext cx="19049" cy="781050"/>
        </a:xfrm>
        <a:prstGeom prst="rect">
          <a:avLst/>
        </a:prstGeom>
      </xdr:spPr>
    </xdr:pic>
    <xdr:clientData/>
  </xdr:twoCellAnchor>
  <xdr:twoCellAnchor>
    <xdr:from>
      <xdr:col>2</xdr:col>
      <xdr:colOff>657225</xdr:colOff>
      <xdr:row>36</xdr:row>
      <xdr:rowOff>0</xdr:rowOff>
    </xdr:from>
    <xdr:to>
      <xdr:col>3</xdr:col>
      <xdr:colOff>9524</xdr:colOff>
      <xdr:row>36</xdr:row>
      <xdr:rowOff>781050</xdr:rowOff>
    </xdr:to>
    <xdr:pic>
      <xdr:nvPicPr>
        <xdr:cNvPr id="94" name="Рисунок 93" descr="новинка.png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2457450" y="13773150"/>
          <a:ext cx="9524" cy="7810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30</xdr:row>
      <xdr:rowOff>238125</xdr:rowOff>
    </xdr:from>
    <xdr:to>
      <xdr:col>0</xdr:col>
      <xdr:colOff>819150</xdr:colOff>
      <xdr:row>30</xdr:row>
      <xdr:rowOff>760112</xdr:rowOff>
    </xdr:to>
    <xdr:pic>
      <xdr:nvPicPr>
        <xdr:cNvPr id="11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/>
        <a:srcRect/>
        <a:stretch>
          <a:fillRect/>
        </a:stretch>
      </xdr:blipFill>
      <xdr:spPr bwMode="auto">
        <a:xfrm>
          <a:off x="66675" y="22774275"/>
          <a:ext cx="752475" cy="521987"/>
        </a:xfrm>
        <a:prstGeom prst="rect">
          <a:avLst/>
        </a:prstGeom>
        <a:noFill/>
      </xdr:spPr>
    </xdr:pic>
    <xdr:clientData/>
  </xdr:twoCellAnchor>
  <xdr:twoCellAnchor>
    <xdr:from>
      <xdr:col>0</xdr:col>
      <xdr:colOff>85725</xdr:colOff>
      <xdr:row>31</xdr:row>
      <xdr:rowOff>238125</xdr:rowOff>
    </xdr:from>
    <xdr:to>
      <xdr:col>0</xdr:col>
      <xdr:colOff>809624</xdr:colOff>
      <xdr:row>31</xdr:row>
      <xdr:rowOff>962024</xdr:rowOff>
    </xdr:to>
    <xdr:pic>
      <xdr:nvPicPr>
        <xdr:cNvPr id="1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85725" y="23774400"/>
          <a:ext cx="723899" cy="723899"/>
        </a:xfrm>
        <a:prstGeom prst="rect">
          <a:avLst/>
        </a:prstGeom>
        <a:noFill/>
      </xdr:spPr>
    </xdr:pic>
    <xdr:clientData/>
  </xdr:twoCellAnchor>
  <xdr:twoCellAnchor>
    <xdr:from>
      <xdr:col>0</xdr:col>
      <xdr:colOff>76200</xdr:colOff>
      <xdr:row>32</xdr:row>
      <xdr:rowOff>238125</xdr:rowOff>
    </xdr:from>
    <xdr:to>
      <xdr:col>0</xdr:col>
      <xdr:colOff>874259</xdr:colOff>
      <xdr:row>32</xdr:row>
      <xdr:rowOff>885825</xdr:rowOff>
    </xdr:to>
    <xdr:pic>
      <xdr:nvPicPr>
        <xdr:cNvPr id="11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/>
        <a:srcRect/>
        <a:stretch>
          <a:fillRect/>
        </a:stretch>
      </xdr:blipFill>
      <xdr:spPr bwMode="auto">
        <a:xfrm>
          <a:off x="76200" y="26060400"/>
          <a:ext cx="798059" cy="647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34</xdr:row>
      <xdr:rowOff>123825</xdr:rowOff>
    </xdr:from>
    <xdr:to>
      <xdr:col>0</xdr:col>
      <xdr:colOff>891093</xdr:colOff>
      <xdr:row>34</xdr:row>
      <xdr:rowOff>771524</xdr:rowOff>
    </xdr:to>
    <xdr:pic>
      <xdr:nvPicPr>
        <xdr:cNvPr id="11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0" y="30232350"/>
          <a:ext cx="795843" cy="647699"/>
        </a:xfrm>
        <a:prstGeom prst="rect">
          <a:avLst/>
        </a:prstGeom>
        <a:noFill/>
      </xdr:spPr>
    </xdr:pic>
    <xdr:clientData/>
  </xdr:twoCellAnchor>
  <xdr:twoCellAnchor>
    <xdr:from>
      <xdr:col>0</xdr:col>
      <xdr:colOff>85725</xdr:colOff>
      <xdr:row>36</xdr:row>
      <xdr:rowOff>85725</xdr:rowOff>
    </xdr:from>
    <xdr:to>
      <xdr:col>0</xdr:col>
      <xdr:colOff>847725</xdr:colOff>
      <xdr:row>36</xdr:row>
      <xdr:rowOff>1204144</xdr:rowOff>
    </xdr:to>
    <xdr:pic>
      <xdr:nvPicPr>
        <xdr:cNvPr id="1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5725" y="32623125"/>
          <a:ext cx="762000" cy="111841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114301</xdr:colOff>
      <xdr:row>50</xdr:row>
      <xdr:rowOff>0</xdr:rowOff>
    </xdr:from>
    <xdr:to>
      <xdr:col>1</xdr:col>
      <xdr:colOff>1</xdr:colOff>
      <xdr:row>50</xdr:row>
      <xdr:rowOff>0</xdr:rowOff>
    </xdr:to>
    <xdr:grpSp>
      <xdr:nvGrpSpPr>
        <xdr:cNvPr id="124" name="Группа 123"/>
        <xdr:cNvGrpSpPr/>
      </xdr:nvGrpSpPr>
      <xdr:grpSpPr>
        <a:xfrm>
          <a:off x="114301" y="55778400"/>
          <a:ext cx="819150" cy="0"/>
          <a:chOff x="33617" y="4151779"/>
          <a:chExt cx="1100009" cy="600075"/>
        </a:xfrm>
      </xdr:grpSpPr>
      <xdr:pic>
        <xdr:nvPicPr>
          <xdr:cNvPr id="125" name="Рисунок 124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-1" r="29134"/>
          <a:stretch/>
        </xdr:blipFill>
        <xdr:spPr>
          <a:xfrm>
            <a:off x="809626" y="4238624"/>
            <a:ext cx="324000" cy="457199"/>
          </a:xfrm>
          <a:prstGeom prst="rect">
            <a:avLst/>
          </a:prstGeom>
        </xdr:spPr>
      </xdr:pic>
      <xdr:pic>
        <xdr:nvPicPr>
          <xdr:cNvPr id="126" name="Рисунок 125" descr="http://videodomofon.by/wp-content/uploads/2016/10/fe-70-ch-orion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33617" y="4151779"/>
            <a:ext cx="911802" cy="600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104775</xdr:colOff>
      <xdr:row>45</xdr:row>
      <xdr:rowOff>1</xdr:rowOff>
    </xdr:from>
    <xdr:to>
      <xdr:col>1</xdr:col>
      <xdr:colOff>76200</xdr:colOff>
      <xdr:row>45</xdr:row>
      <xdr:rowOff>1</xdr:rowOff>
    </xdr:to>
    <xdr:grpSp>
      <xdr:nvGrpSpPr>
        <xdr:cNvPr id="130" name="Группа 129"/>
        <xdr:cNvGrpSpPr/>
      </xdr:nvGrpSpPr>
      <xdr:grpSpPr>
        <a:xfrm>
          <a:off x="104775" y="47158276"/>
          <a:ext cx="904875" cy="0"/>
          <a:chOff x="38101" y="7096125"/>
          <a:chExt cx="1314450" cy="590551"/>
        </a:xfrm>
      </xdr:grpSpPr>
      <xdr:pic>
        <xdr:nvPicPr>
          <xdr:cNvPr id="131" name="Рисунок 130"/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38101" y="7096125"/>
            <a:ext cx="857250" cy="569923"/>
          </a:xfrm>
          <a:prstGeom prst="rect">
            <a:avLst/>
          </a:prstGeom>
        </xdr:spPr>
      </xdr:pic>
      <xdr:pic>
        <xdr:nvPicPr>
          <xdr:cNvPr id="132" name="Рисунок 131"/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62001" y="7096126"/>
            <a:ext cx="590550" cy="5905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38100</xdr:colOff>
      <xdr:row>46</xdr:row>
      <xdr:rowOff>0</xdr:rowOff>
    </xdr:from>
    <xdr:to>
      <xdr:col>1</xdr:col>
      <xdr:colOff>123825</xdr:colOff>
      <xdr:row>46</xdr:row>
      <xdr:rowOff>0</xdr:rowOff>
    </xdr:to>
    <xdr:grpSp>
      <xdr:nvGrpSpPr>
        <xdr:cNvPr id="133" name="Группа 132"/>
        <xdr:cNvGrpSpPr/>
      </xdr:nvGrpSpPr>
      <xdr:grpSpPr>
        <a:xfrm>
          <a:off x="38100" y="49301400"/>
          <a:ext cx="1019175" cy="0"/>
          <a:chOff x="47625" y="8620126"/>
          <a:chExt cx="1314450" cy="590550"/>
        </a:xfrm>
      </xdr:grpSpPr>
      <xdr:pic>
        <xdr:nvPicPr>
          <xdr:cNvPr id="134" name="Рисунок 133"/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47625" y="8620126"/>
            <a:ext cx="866775" cy="576256"/>
          </a:xfrm>
          <a:prstGeom prst="rect">
            <a:avLst/>
          </a:prstGeom>
        </xdr:spPr>
      </xdr:pic>
      <xdr:pic>
        <xdr:nvPicPr>
          <xdr:cNvPr id="135" name="Рисунок 134"/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71525" y="8620126"/>
            <a:ext cx="590550" cy="59055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666750</xdr:colOff>
      <xdr:row>48</xdr:row>
      <xdr:rowOff>809625</xdr:rowOff>
    </xdr:from>
    <xdr:to>
      <xdr:col>3</xdr:col>
      <xdr:colOff>19049</xdr:colOff>
      <xdr:row>49</xdr:row>
      <xdr:rowOff>695324</xdr:rowOff>
    </xdr:to>
    <xdr:pic>
      <xdr:nvPicPr>
        <xdr:cNvPr id="136" name="Рисунок 135" descr="новинка.png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2457450" y="29918025"/>
          <a:ext cx="19049" cy="885824"/>
        </a:xfrm>
        <a:prstGeom prst="rect">
          <a:avLst/>
        </a:prstGeom>
      </xdr:spPr>
    </xdr:pic>
    <xdr:clientData/>
  </xdr:twoCellAnchor>
  <xdr:twoCellAnchor>
    <xdr:from>
      <xdr:col>2</xdr:col>
      <xdr:colOff>657225</xdr:colOff>
      <xdr:row>47</xdr:row>
      <xdr:rowOff>771525</xdr:rowOff>
    </xdr:from>
    <xdr:to>
      <xdr:col>3</xdr:col>
      <xdr:colOff>9524</xdr:colOff>
      <xdr:row>48</xdr:row>
      <xdr:rowOff>771525</xdr:rowOff>
    </xdr:to>
    <xdr:pic>
      <xdr:nvPicPr>
        <xdr:cNvPr id="137" name="Рисунок 136" descr="новинка.png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2457450" y="28879800"/>
          <a:ext cx="9524" cy="1000125"/>
        </a:xfrm>
        <a:prstGeom prst="rect">
          <a:avLst/>
        </a:prstGeom>
      </xdr:spPr>
    </xdr:pic>
    <xdr:clientData/>
  </xdr:twoCellAnchor>
  <xdr:twoCellAnchor>
    <xdr:from>
      <xdr:col>2</xdr:col>
      <xdr:colOff>657225</xdr:colOff>
      <xdr:row>46</xdr:row>
      <xdr:rowOff>771525</xdr:rowOff>
    </xdr:from>
    <xdr:to>
      <xdr:col>3</xdr:col>
      <xdr:colOff>9524</xdr:colOff>
      <xdr:row>47</xdr:row>
      <xdr:rowOff>771525</xdr:rowOff>
    </xdr:to>
    <xdr:pic>
      <xdr:nvPicPr>
        <xdr:cNvPr id="138" name="Рисунок 137" descr="новинка.png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2457450" y="27736800"/>
          <a:ext cx="9524" cy="1143000"/>
        </a:xfrm>
        <a:prstGeom prst="rect">
          <a:avLst/>
        </a:prstGeom>
      </xdr:spPr>
    </xdr:pic>
    <xdr:clientData/>
  </xdr:twoCellAnchor>
  <xdr:twoCellAnchor>
    <xdr:from>
      <xdr:col>2</xdr:col>
      <xdr:colOff>666750</xdr:colOff>
      <xdr:row>50</xdr:row>
      <xdr:rowOff>0</xdr:rowOff>
    </xdr:from>
    <xdr:to>
      <xdr:col>3</xdr:col>
      <xdr:colOff>19049</xdr:colOff>
      <xdr:row>50</xdr:row>
      <xdr:rowOff>781050</xdr:rowOff>
    </xdr:to>
    <xdr:pic>
      <xdr:nvPicPr>
        <xdr:cNvPr id="139" name="Рисунок 138" descr="новинка.png"/>
        <xdr:cNvPicPr>
          <a:picLocks noChangeAspect="1"/>
        </xdr:cNvPicPr>
      </xdr:nvPicPr>
      <xdr:blipFill>
        <a:blip xmlns:r="http://schemas.openxmlformats.org/officeDocument/2006/relationships" r:embed="rId40" cstate="email"/>
        <a:stretch>
          <a:fillRect/>
        </a:stretch>
      </xdr:blipFill>
      <xdr:spPr>
        <a:xfrm>
          <a:off x="2457450" y="30965775"/>
          <a:ext cx="19049" cy="781050"/>
        </a:xfrm>
        <a:prstGeom prst="rect">
          <a:avLst/>
        </a:prstGeom>
      </xdr:spPr>
    </xdr:pic>
    <xdr:clientData/>
  </xdr:twoCellAnchor>
  <xdr:twoCellAnchor>
    <xdr:from>
      <xdr:col>2</xdr:col>
      <xdr:colOff>657225</xdr:colOff>
      <xdr:row>51</xdr:row>
      <xdr:rowOff>0</xdr:rowOff>
    </xdr:from>
    <xdr:to>
      <xdr:col>3</xdr:col>
      <xdr:colOff>9524</xdr:colOff>
      <xdr:row>51</xdr:row>
      <xdr:rowOff>781050</xdr:rowOff>
    </xdr:to>
    <xdr:pic>
      <xdr:nvPicPr>
        <xdr:cNvPr id="140" name="Рисунок 139" descr="новинка.png"/>
        <xdr:cNvPicPr>
          <a:picLocks noChangeAspect="1"/>
        </xdr:cNvPicPr>
      </xdr:nvPicPr>
      <xdr:blipFill>
        <a:blip xmlns:r="http://schemas.openxmlformats.org/officeDocument/2006/relationships" r:embed="rId41" cstate="email"/>
        <a:stretch>
          <a:fillRect/>
        </a:stretch>
      </xdr:blipFill>
      <xdr:spPr>
        <a:xfrm>
          <a:off x="2457450" y="31823025"/>
          <a:ext cx="9524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42</xdr:row>
      <xdr:rowOff>733424</xdr:rowOff>
    </xdr:from>
    <xdr:to>
      <xdr:col>0</xdr:col>
      <xdr:colOff>857188</xdr:colOff>
      <xdr:row>42</xdr:row>
      <xdr:rowOff>1085849</xdr:rowOff>
    </xdr:to>
    <xdr:pic>
      <xdr:nvPicPr>
        <xdr:cNvPr id="15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9050" y="39604949"/>
          <a:ext cx="838138" cy="352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47</xdr:row>
      <xdr:rowOff>838199</xdr:rowOff>
    </xdr:from>
    <xdr:to>
      <xdr:col>0</xdr:col>
      <xdr:colOff>895789</xdr:colOff>
      <xdr:row>47</xdr:row>
      <xdr:rowOff>1095374</xdr:rowOff>
    </xdr:to>
    <xdr:pic>
      <xdr:nvPicPr>
        <xdr:cNvPr id="16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" y="49139474"/>
          <a:ext cx="886264" cy="257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48</xdr:row>
      <xdr:rowOff>923925</xdr:rowOff>
    </xdr:from>
    <xdr:to>
      <xdr:col>0</xdr:col>
      <xdr:colOff>871712</xdr:colOff>
      <xdr:row>48</xdr:row>
      <xdr:rowOff>1228725</xdr:rowOff>
    </xdr:to>
    <xdr:pic>
      <xdr:nvPicPr>
        <xdr:cNvPr id="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7625" y="54368700"/>
          <a:ext cx="824087" cy="3048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200025</xdr:colOff>
      <xdr:row>23</xdr:row>
      <xdr:rowOff>38100</xdr:rowOff>
    </xdr:from>
    <xdr:to>
      <xdr:col>0</xdr:col>
      <xdr:colOff>657225</xdr:colOff>
      <xdr:row>23</xdr:row>
      <xdr:rowOff>495300</xdr:rowOff>
    </xdr:to>
    <xdr:pic>
      <xdr:nvPicPr>
        <xdr:cNvPr id="14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/>
        <a:srcRect/>
        <a:stretch>
          <a:fillRect/>
        </a:stretch>
      </xdr:blipFill>
      <xdr:spPr bwMode="auto">
        <a:xfrm>
          <a:off x="200025" y="19812000"/>
          <a:ext cx="457200" cy="457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24</xdr:row>
      <xdr:rowOff>285750</xdr:rowOff>
    </xdr:from>
    <xdr:to>
      <xdr:col>0</xdr:col>
      <xdr:colOff>859984</xdr:colOff>
      <xdr:row>24</xdr:row>
      <xdr:rowOff>895403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5725" y="20631150"/>
          <a:ext cx="774259" cy="60965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25</xdr:row>
      <xdr:rowOff>342900</xdr:rowOff>
    </xdr:from>
    <xdr:to>
      <xdr:col>0</xdr:col>
      <xdr:colOff>847725</xdr:colOff>
      <xdr:row>25</xdr:row>
      <xdr:rowOff>857111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21831300"/>
          <a:ext cx="819150" cy="51421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26</xdr:row>
      <xdr:rowOff>314325</xdr:rowOff>
    </xdr:from>
    <xdr:to>
      <xdr:col>0</xdr:col>
      <xdr:colOff>876211</xdr:colOff>
      <xdr:row>26</xdr:row>
      <xdr:rowOff>876300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22945725"/>
          <a:ext cx="828586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27</xdr:row>
      <xdr:rowOff>361949</xdr:rowOff>
    </xdr:from>
    <xdr:to>
      <xdr:col>0</xdr:col>
      <xdr:colOff>893467</xdr:colOff>
      <xdr:row>27</xdr:row>
      <xdr:rowOff>904874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4" y="24136349"/>
          <a:ext cx="864893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28</xdr:row>
      <xdr:rowOff>161925</xdr:rowOff>
    </xdr:from>
    <xdr:to>
      <xdr:col>0</xdr:col>
      <xdr:colOff>890305</xdr:colOff>
      <xdr:row>28</xdr:row>
      <xdr:rowOff>1285875</xdr:rowOff>
    </xdr:to>
    <xdr:pic>
      <xdr:nvPicPr>
        <xdr:cNvPr id="147" name="Рисунок 146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826" r="25045"/>
        <a:stretch/>
      </xdr:blipFill>
      <xdr:spPr>
        <a:xfrm>
          <a:off x="28575" y="25079325"/>
          <a:ext cx="861730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33</xdr:row>
      <xdr:rowOff>85725</xdr:rowOff>
    </xdr:from>
    <xdr:to>
      <xdr:col>0</xdr:col>
      <xdr:colOff>828675</xdr:colOff>
      <xdr:row>33</xdr:row>
      <xdr:rowOff>788806</xdr:rowOff>
    </xdr:to>
    <xdr:pic>
      <xdr:nvPicPr>
        <xdr:cNvPr id="14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14300" y="29908500"/>
          <a:ext cx="714375" cy="703081"/>
        </a:xfrm>
        <a:prstGeom prst="rect">
          <a:avLst/>
        </a:prstGeom>
        <a:noFill/>
      </xdr:spPr>
    </xdr:pic>
    <xdr:clientData/>
  </xdr:twoCellAnchor>
  <xdr:twoCellAnchor>
    <xdr:from>
      <xdr:col>0</xdr:col>
      <xdr:colOff>76200</xdr:colOff>
      <xdr:row>35</xdr:row>
      <xdr:rowOff>104775</xdr:rowOff>
    </xdr:from>
    <xdr:to>
      <xdr:col>0</xdr:col>
      <xdr:colOff>857250</xdr:colOff>
      <xdr:row>35</xdr:row>
      <xdr:rowOff>885825</xdr:rowOff>
    </xdr:to>
    <xdr:pic>
      <xdr:nvPicPr>
        <xdr:cNvPr id="14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/>
        <a:srcRect/>
        <a:stretch>
          <a:fillRect/>
        </a:stretch>
      </xdr:blipFill>
      <xdr:spPr bwMode="auto">
        <a:xfrm>
          <a:off x="76200" y="31642050"/>
          <a:ext cx="781050" cy="781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38</xdr:row>
      <xdr:rowOff>781050</xdr:rowOff>
    </xdr:from>
    <xdr:to>
      <xdr:col>0</xdr:col>
      <xdr:colOff>895350</xdr:colOff>
      <xdr:row>38</xdr:row>
      <xdr:rowOff>1095082</xdr:rowOff>
    </xdr:to>
    <xdr:pic>
      <xdr:nvPicPr>
        <xdr:cNvPr id="1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7625" y="34937700"/>
          <a:ext cx="847725" cy="3140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39</xdr:row>
      <xdr:rowOff>657225</xdr:rowOff>
    </xdr:from>
    <xdr:to>
      <xdr:col>0</xdr:col>
      <xdr:colOff>883750</xdr:colOff>
      <xdr:row>39</xdr:row>
      <xdr:rowOff>981074</xdr:rowOff>
    </xdr:to>
    <xdr:pic>
      <xdr:nvPicPr>
        <xdr:cNvPr id="1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" y="36671250"/>
          <a:ext cx="874225" cy="3238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40</xdr:row>
      <xdr:rowOff>685800</xdr:rowOff>
    </xdr:from>
    <xdr:to>
      <xdr:col>0</xdr:col>
      <xdr:colOff>895350</xdr:colOff>
      <xdr:row>40</xdr:row>
      <xdr:rowOff>1062281</xdr:rowOff>
    </xdr:to>
    <xdr:pic>
      <xdr:nvPicPr>
        <xdr:cNvPr id="1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38414325"/>
          <a:ext cx="895350" cy="3764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41</xdr:row>
      <xdr:rowOff>762000</xdr:rowOff>
    </xdr:from>
    <xdr:to>
      <xdr:col>0</xdr:col>
      <xdr:colOff>885825</xdr:colOff>
      <xdr:row>41</xdr:row>
      <xdr:rowOff>1134476</xdr:rowOff>
    </xdr:to>
    <xdr:pic>
      <xdr:nvPicPr>
        <xdr:cNvPr id="16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40347900"/>
          <a:ext cx="885825" cy="3724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57149</xdr:colOff>
      <xdr:row>43</xdr:row>
      <xdr:rowOff>790575</xdr:rowOff>
    </xdr:from>
    <xdr:to>
      <xdr:col>0</xdr:col>
      <xdr:colOff>877764</xdr:colOff>
      <xdr:row>43</xdr:row>
      <xdr:rowOff>1028700</xdr:rowOff>
    </xdr:to>
    <xdr:pic>
      <xdr:nvPicPr>
        <xdr:cNvPr id="16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7149" y="44091225"/>
          <a:ext cx="820615" cy="238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44</xdr:row>
      <xdr:rowOff>876300</xdr:rowOff>
    </xdr:from>
    <xdr:to>
      <xdr:col>0</xdr:col>
      <xdr:colOff>885825</xdr:colOff>
      <xdr:row>44</xdr:row>
      <xdr:rowOff>1119528</xdr:rowOff>
    </xdr:to>
    <xdr:pic>
      <xdr:nvPicPr>
        <xdr:cNvPr id="16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7625" y="46034325"/>
          <a:ext cx="838200" cy="2432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45</xdr:row>
      <xdr:rowOff>962025</xdr:rowOff>
    </xdr:from>
    <xdr:to>
      <xdr:col>0</xdr:col>
      <xdr:colOff>885825</xdr:colOff>
      <xdr:row>45</xdr:row>
      <xdr:rowOff>1208017</xdr:rowOff>
    </xdr:to>
    <xdr:pic>
      <xdr:nvPicPr>
        <xdr:cNvPr id="16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8100" y="48120300"/>
          <a:ext cx="847725" cy="2459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46</xdr:row>
      <xdr:rowOff>971549</xdr:rowOff>
    </xdr:from>
    <xdr:to>
      <xdr:col>0</xdr:col>
      <xdr:colOff>868241</xdr:colOff>
      <xdr:row>46</xdr:row>
      <xdr:rowOff>1209674</xdr:rowOff>
    </xdr:to>
    <xdr:pic>
      <xdr:nvPicPr>
        <xdr:cNvPr id="17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7625" y="50272949"/>
          <a:ext cx="820616" cy="23812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11</xdr:row>
      <xdr:rowOff>409576</xdr:rowOff>
    </xdr:from>
    <xdr:to>
      <xdr:col>0</xdr:col>
      <xdr:colOff>608239</xdr:colOff>
      <xdr:row>12</xdr:row>
      <xdr:rowOff>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4105276"/>
          <a:ext cx="57013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15</xdr:row>
      <xdr:rowOff>381000</xdr:rowOff>
    </xdr:from>
    <xdr:to>
      <xdr:col>0</xdr:col>
      <xdr:colOff>607172</xdr:colOff>
      <xdr:row>16</xdr:row>
      <xdr:rowOff>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4867275"/>
          <a:ext cx="55002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</xdr:row>
      <xdr:rowOff>361951</xdr:rowOff>
    </xdr:from>
    <xdr:to>
      <xdr:col>0</xdr:col>
      <xdr:colOff>611971</xdr:colOff>
      <xdr:row>17</xdr:row>
      <xdr:rowOff>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5057776"/>
          <a:ext cx="602446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17</xdr:row>
      <xdr:rowOff>438150</xdr:rowOff>
    </xdr:from>
    <xdr:to>
      <xdr:col>0</xdr:col>
      <xdr:colOff>608626</xdr:colOff>
      <xdr:row>18</xdr:row>
      <xdr:rowOff>0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250" t="9821" r="14688" b="11607"/>
        <a:stretch/>
      </xdr:blipFill>
      <xdr:spPr>
        <a:xfrm>
          <a:off x="47625" y="5248275"/>
          <a:ext cx="56100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42181</xdr:colOff>
      <xdr:row>18</xdr:row>
      <xdr:rowOff>381000</xdr:rowOff>
    </xdr:from>
    <xdr:to>
      <xdr:col>0</xdr:col>
      <xdr:colOff>609600</xdr:colOff>
      <xdr:row>19</xdr:row>
      <xdr:rowOff>1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752" t="7501" r="12239" b="11719"/>
        <a:stretch/>
      </xdr:blipFill>
      <xdr:spPr>
        <a:xfrm>
          <a:off x="42181" y="5438775"/>
          <a:ext cx="567419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20</xdr:row>
      <xdr:rowOff>438151</xdr:rowOff>
    </xdr:from>
    <xdr:to>
      <xdr:col>0</xdr:col>
      <xdr:colOff>609976</xdr:colOff>
      <xdr:row>21</xdr:row>
      <xdr:rowOff>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6" y="5819776"/>
          <a:ext cx="60045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21</xdr:row>
      <xdr:rowOff>390525</xdr:rowOff>
    </xdr:from>
    <xdr:to>
      <xdr:col>0</xdr:col>
      <xdr:colOff>609600</xdr:colOff>
      <xdr:row>22</xdr:row>
      <xdr:rowOff>3604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6010275"/>
          <a:ext cx="571500" cy="360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27</xdr:row>
      <xdr:rowOff>542925</xdr:rowOff>
    </xdr:from>
    <xdr:to>
      <xdr:col>0</xdr:col>
      <xdr:colOff>609600</xdr:colOff>
      <xdr:row>28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7153275"/>
          <a:ext cx="57150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29</xdr:row>
      <xdr:rowOff>504825</xdr:rowOff>
    </xdr:from>
    <xdr:to>
      <xdr:col>0</xdr:col>
      <xdr:colOff>611970</xdr:colOff>
      <xdr:row>30</xdr:row>
      <xdr:rowOff>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099" y="7534275"/>
          <a:ext cx="573871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30</xdr:row>
      <xdr:rowOff>514350</xdr:rowOff>
    </xdr:from>
    <xdr:to>
      <xdr:col>0</xdr:col>
      <xdr:colOff>609600</xdr:colOff>
      <xdr:row>31</xdr:row>
      <xdr:rowOff>1562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7724775"/>
          <a:ext cx="581025" cy="156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31</xdr:row>
      <xdr:rowOff>600075</xdr:rowOff>
    </xdr:from>
    <xdr:to>
      <xdr:col>0</xdr:col>
      <xdr:colOff>605951</xdr:colOff>
      <xdr:row>32</xdr:row>
      <xdr:rowOff>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7915275"/>
          <a:ext cx="58690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36</xdr:row>
      <xdr:rowOff>295275</xdr:rowOff>
    </xdr:from>
    <xdr:to>
      <xdr:col>0</xdr:col>
      <xdr:colOff>608239</xdr:colOff>
      <xdr:row>37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8867775"/>
          <a:ext cx="59871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38</xdr:row>
      <xdr:rowOff>285750</xdr:rowOff>
    </xdr:from>
    <xdr:to>
      <xdr:col>0</xdr:col>
      <xdr:colOff>607250</xdr:colOff>
      <xdr:row>39</xdr:row>
      <xdr:rowOff>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9248775"/>
          <a:ext cx="597725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39</xdr:row>
      <xdr:rowOff>552450</xdr:rowOff>
    </xdr:from>
    <xdr:to>
      <xdr:col>0</xdr:col>
      <xdr:colOff>609600</xdr:colOff>
      <xdr:row>40</xdr:row>
      <xdr:rowOff>1615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9439275"/>
          <a:ext cx="552449" cy="161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9525</xdr:rowOff>
    </xdr:from>
    <xdr:to>
      <xdr:col>6</xdr:col>
      <xdr:colOff>330989</xdr:colOff>
      <xdr:row>3</xdr:row>
      <xdr:rowOff>222675</xdr:rowOff>
    </xdr:to>
    <xdr:pic>
      <xdr:nvPicPr>
        <xdr:cNvPr id="28" name="Рисунок 9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810125" y="9525"/>
          <a:ext cx="1607339" cy="91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600075</xdr:colOff>
      <xdr:row>7</xdr:row>
      <xdr:rowOff>923925</xdr:rowOff>
    </xdr:from>
    <xdr:to>
      <xdr:col>3</xdr:col>
      <xdr:colOff>38100</xdr:colOff>
      <xdr:row>8</xdr:row>
      <xdr:rowOff>0</xdr:rowOff>
    </xdr:to>
    <xdr:pic>
      <xdr:nvPicPr>
        <xdr:cNvPr id="29" name="Рисунок 28" descr="цена.pn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1847850" y="1724025"/>
          <a:ext cx="685800" cy="19050"/>
        </a:xfrm>
        <a:prstGeom prst="rect">
          <a:avLst/>
        </a:prstGeom>
      </xdr:spPr>
    </xdr:pic>
    <xdr:clientData/>
  </xdr:twoCellAnchor>
  <xdr:twoCellAnchor>
    <xdr:from>
      <xdr:col>2</xdr:col>
      <xdr:colOff>600075</xdr:colOff>
      <xdr:row>7</xdr:row>
      <xdr:rowOff>923925</xdr:rowOff>
    </xdr:from>
    <xdr:to>
      <xdr:col>3</xdr:col>
      <xdr:colOff>38100</xdr:colOff>
      <xdr:row>8</xdr:row>
      <xdr:rowOff>0</xdr:rowOff>
    </xdr:to>
    <xdr:pic>
      <xdr:nvPicPr>
        <xdr:cNvPr id="30" name="Рисунок 29" descr="цена.pn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1847850" y="1724025"/>
          <a:ext cx="685800" cy="1905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7</xdr:row>
      <xdr:rowOff>38099</xdr:rowOff>
    </xdr:from>
    <xdr:to>
      <xdr:col>0</xdr:col>
      <xdr:colOff>771525</xdr:colOff>
      <xdr:row>7</xdr:row>
      <xdr:rowOff>641350</xdr:rowOff>
    </xdr:to>
    <xdr:pic>
      <xdr:nvPicPr>
        <xdr:cNvPr id="31" name="Рисунок 40" descr="FE D80A.jpg"/>
        <xdr:cNvPicPr>
          <a:picLocks noChangeAspect="1"/>
        </xdr:cNvPicPr>
      </xdr:nvPicPr>
      <xdr:blipFill>
        <a:blip xmlns:r="http://schemas.openxmlformats.org/officeDocument/2006/relationships" r:embed="rId14" cstate="email"/>
        <a:srcRect/>
        <a:stretch>
          <a:fillRect/>
        </a:stretch>
      </xdr:blipFill>
      <xdr:spPr bwMode="auto">
        <a:xfrm>
          <a:off x="200025" y="1666874"/>
          <a:ext cx="571500" cy="603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8</xdr:row>
      <xdr:rowOff>28575</xdr:rowOff>
    </xdr:from>
    <xdr:to>
      <xdr:col>0</xdr:col>
      <xdr:colOff>758078</xdr:colOff>
      <xdr:row>8</xdr:row>
      <xdr:rowOff>685800</xdr:rowOff>
    </xdr:to>
    <xdr:pic>
      <xdr:nvPicPr>
        <xdr:cNvPr id="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2400" y="2371725"/>
          <a:ext cx="605678" cy="6572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38099</xdr:colOff>
      <xdr:row>9</xdr:row>
      <xdr:rowOff>247650</xdr:rowOff>
    </xdr:from>
    <xdr:to>
      <xdr:col>0</xdr:col>
      <xdr:colOff>891111</xdr:colOff>
      <xdr:row>9</xdr:row>
      <xdr:rowOff>857250</xdr:rowOff>
    </xdr:to>
    <xdr:pic>
      <xdr:nvPicPr>
        <xdr:cNvPr id="33" name="Рисунок 32" descr="i80C 15m.jpg"/>
        <xdr:cNvPicPr>
          <a:picLocks noChangeAspect="1"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38099" y="3305175"/>
          <a:ext cx="853012" cy="609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114301</xdr:colOff>
      <xdr:row>9</xdr:row>
      <xdr:rowOff>0</xdr:rowOff>
    </xdr:from>
    <xdr:to>
      <xdr:col>1</xdr:col>
      <xdr:colOff>1</xdr:colOff>
      <xdr:row>9</xdr:row>
      <xdr:rowOff>0</xdr:rowOff>
    </xdr:to>
    <xdr:grpSp>
      <xdr:nvGrpSpPr>
        <xdr:cNvPr id="2" name="Группа 1"/>
        <xdr:cNvGrpSpPr/>
      </xdr:nvGrpSpPr>
      <xdr:grpSpPr>
        <a:xfrm>
          <a:off x="114301" y="3629025"/>
          <a:ext cx="819150" cy="0"/>
          <a:chOff x="33617" y="4151779"/>
          <a:chExt cx="1100009" cy="600075"/>
        </a:xfrm>
      </xdr:grpSpPr>
      <xdr:pic>
        <xdr:nvPicPr>
          <xdr:cNvPr id="3" name="Рисунок 2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-1" r="29134"/>
          <a:stretch/>
        </xdr:blipFill>
        <xdr:spPr>
          <a:xfrm>
            <a:off x="809626" y="4238624"/>
            <a:ext cx="324000" cy="457199"/>
          </a:xfrm>
          <a:prstGeom prst="rect">
            <a:avLst/>
          </a:prstGeom>
        </xdr:spPr>
      </xdr:pic>
      <xdr:pic>
        <xdr:nvPicPr>
          <xdr:cNvPr id="4" name="Рисунок 3" descr="http://videodomofon.by/wp-content/uploads/2016/10/fe-70-ch-orion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33617" y="4151779"/>
            <a:ext cx="911802" cy="600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104775</xdr:colOff>
      <xdr:row>11</xdr:row>
      <xdr:rowOff>1</xdr:rowOff>
    </xdr:from>
    <xdr:to>
      <xdr:col>1</xdr:col>
      <xdr:colOff>76200</xdr:colOff>
      <xdr:row>11</xdr:row>
      <xdr:rowOff>1</xdr:rowOff>
    </xdr:to>
    <xdr:grpSp>
      <xdr:nvGrpSpPr>
        <xdr:cNvPr id="5" name="Группа 4"/>
        <xdr:cNvGrpSpPr/>
      </xdr:nvGrpSpPr>
      <xdr:grpSpPr>
        <a:xfrm>
          <a:off x="104775" y="4391026"/>
          <a:ext cx="904875" cy="0"/>
          <a:chOff x="38101" y="7096125"/>
          <a:chExt cx="1314450" cy="590551"/>
        </a:xfrm>
      </xdr:grpSpPr>
      <xdr:pic>
        <xdr:nvPicPr>
          <xdr:cNvPr id="6" name="Рисунок 5"/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38101" y="7096125"/>
            <a:ext cx="857250" cy="569923"/>
          </a:xfrm>
          <a:prstGeom prst="rect">
            <a:avLst/>
          </a:prstGeom>
        </xdr:spPr>
      </xdr:pic>
      <xdr:pic>
        <xdr:nvPicPr>
          <xdr:cNvPr id="7" name="Рисунок 6"/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62001" y="7096126"/>
            <a:ext cx="590550" cy="5905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38100</xdr:colOff>
      <xdr:row>12</xdr:row>
      <xdr:rowOff>0</xdr:rowOff>
    </xdr:from>
    <xdr:to>
      <xdr:col>1</xdr:col>
      <xdr:colOff>123825</xdr:colOff>
      <xdr:row>12</xdr:row>
      <xdr:rowOff>0</xdr:rowOff>
    </xdr:to>
    <xdr:grpSp>
      <xdr:nvGrpSpPr>
        <xdr:cNvPr id="8" name="Группа 7"/>
        <xdr:cNvGrpSpPr/>
      </xdr:nvGrpSpPr>
      <xdr:grpSpPr>
        <a:xfrm>
          <a:off x="38100" y="4772025"/>
          <a:ext cx="1019175" cy="0"/>
          <a:chOff x="47625" y="8620126"/>
          <a:chExt cx="1314450" cy="590550"/>
        </a:xfrm>
      </xdr:grpSpPr>
      <xdr:pic>
        <xdr:nvPicPr>
          <xdr:cNvPr id="9" name="Рисунок 8"/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47625" y="8620126"/>
            <a:ext cx="866775" cy="576256"/>
          </a:xfrm>
          <a:prstGeom prst="rect">
            <a:avLst/>
          </a:prstGeom>
        </xdr:spPr>
      </xdr:pic>
      <xdr:pic>
        <xdr:nvPicPr>
          <xdr:cNvPr id="10" name="Рисунок 9"/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71525" y="8620126"/>
            <a:ext cx="590550" cy="59055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38100</xdr:colOff>
      <xdr:row>13</xdr:row>
      <xdr:rowOff>409576</xdr:rowOff>
    </xdr:from>
    <xdr:to>
      <xdr:col>0</xdr:col>
      <xdr:colOff>608239</xdr:colOff>
      <xdr:row>14</xdr:row>
      <xdr:rowOff>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4105276"/>
          <a:ext cx="57013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17</xdr:row>
      <xdr:rowOff>0</xdr:rowOff>
    </xdr:from>
    <xdr:to>
      <xdr:col>0</xdr:col>
      <xdr:colOff>607172</xdr:colOff>
      <xdr:row>17</xdr:row>
      <xdr:rowOff>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4867275"/>
          <a:ext cx="55002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</xdr:row>
      <xdr:rowOff>361951</xdr:rowOff>
    </xdr:from>
    <xdr:to>
      <xdr:col>0</xdr:col>
      <xdr:colOff>611971</xdr:colOff>
      <xdr:row>17</xdr:row>
      <xdr:rowOff>361952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5057776"/>
          <a:ext cx="602446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18</xdr:row>
      <xdr:rowOff>0</xdr:rowOff>
    </xdr:from>
    <xdr:to>
      <xdr:col>0</xdr:col>
      <xdr:colOff>608626</xdr:colOff>
      <xdr:row>18</xdr:row>
      <xdr:rowOff>0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250" t="9821" r="14688" b="11607"/>
        <a:stretch/>
      </xdr:blipFill>
      <xdr:spPr>
        <a:xfrm>
          <a:off x="47625" y="5248275"/>
          <a:ext cx="56100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42181</xdr:colOff>
      <xdr:row>18</xdr:row>
      <xdr:rowOff>0</xdr:rowOff>
    </xdr:from>
    <xdr:to>
      <xdr:col>0</xdr:col>
      <xdr:colOff>609600</xdr:colOff>
      <xdr:row>18</xdr:row>
      <xdr:rowOff>1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752" t="7501" r="12239" b="11719"/>
        <a:stretch/>
      </xdr:blipFill>
      <xdr:spPr>
        <a:xfrm>
          <a:off x="42181" y="5438775"/>
          <a:ext cx="567419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18</xdr:row>
      <xdr:rowOff>0</xdr:rowOff>
    </xdr:from>
    <xdr:to>
      <xdr:col>0</xdr:col>
      <xdr:colOff>609976</xdr:colOff>
      <xdr:row>18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6" y="5819776"/>
          <a:ext cx="60045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18</xdr:row>
      <xdr:rowOff>0</xdr:rowOff>
    </xdr:from>
    <xdr:to>
      <xdr:col>0</xdr:col>
      <xdr:colOff>609600</xdr:colOff>
      <xdr:row>18</xdr:row>
      <xdr:rowOff>3604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6010275"/>
          <a:ext cx="571500" cy="360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21</xdr:row>
      <xdr:rowOff>542925</xdr:rowOff>
    </xdr:from>
    <xdr:to>
      <xdr:col>0</xdr:col>
      <xdr:colOff>609600</xdr:colOff>
      <xdr:row>22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7153275"/>
          <a:ext cx="57150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23</xdr:row>
      <xdr:rowOff>504825</xdr:rowOff>
    </xdr:from>
    <xdr:to>
      <xdr:col>0</xdr:col>
      <xdr:colOff>611970</xdr:colOff>
      <xdr:row>24</xdr:row>
      <xdr:rowOff>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099" y="7534275"/>
          <a:ext cx="573871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24</xdr:row>
      <xdr:rowOff>514350</xdr:rowOff>
    </xdr:from>
    <xdr:to>
      <xdr:col>0</xdr:col>
      <xdr:colOff>609600</xdr:colOff>
      <xdr:row>25</xdr:row>
      <xdr:rowOff>1562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7724775"/>
          <a:ext cx="581025" cy="156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25</xdr:row>
      <xdr:rowOff>600075</xdr:rowOff>
    </xdr:from>
    <xdr:to>
      <xdr:col>0</xdr:col>
      <xdr:colOff>605951</xdr:colOff>
      <xdr:row>26</xdr:row>
      <xdr:rowOff>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7915275"/>
          <a:ext cx="58690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30</xdr:row>
      <xdr:rowOff>295275</xdr:rowOff>
    </xdr:from>
    <xdr:to>
      <xdr:col>0</xdr:col>
      <xdr:colOff>608239</xdr:colOff>
      <xdr:row>31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8867775"/>
          <a:ext cx="59871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32</xdr:row>
      <xdr:rowOff>285750</xdr:rowOff>
    </xdr:from>
    <xdr:to>
      <xdr:col>0</xdr:col>
      <xdr:colOff>607250</xdr:colOff>
      <xdr:row>33</xdr:row>
      <xdr:rowOff>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9248775"/>
          <a:ext cx="597725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33</xdr:row>
      <xdr:rowOff>552450</xdr:rowOff>
    </xdr:from>
    <xdr:to>
      <xdr:col>0</xdr:col>
      <xdr:colOff>609600</xdr:colOff>
      <xdr:row>34</xdr:row>
      <xdr:rowOff>1615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9439275"/>
          <a:ext cx="552449" cy="161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9525</xdr:rowOff>
    </xdr:from>
    <xdr:to>
      <xdr:col>6</xdr:col>
      <xdr:colOff>330989</xdr:colOff>
      <xdr:row>3</xdr:row>
      <xdr:rowOff>222675</xdr:rowOff>
    </xdr:to>
    <xdr:pic>
      <xdr:nvPicPr>
        <xdr:cNvPr id="28" name="Рисунок 9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810125" y="9525"/>
          <a:ext cx="1607339" cy="91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552450</xdr:colOff>
      <xdr:row>7</xdr:row>
      <xdr:rowOff>0</xdr:rowOff>
    </xdr:from>
    <xdr:to>
      <xdr:col>3</xdr:col>
      <xdr:colOff>5603</xdr:colOff>
      <xdr:row>7</xdr:row>
      <xdr:rowOff>704849</xdr:rowOff>
    </xdr:to>
    <xdr:pic>
      <xdr:nvPicPr>
        <xdr:cNvPr id="29" name="Рисунок 28" descr="новинка.png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1800225" y="819150"/>
          <a:ext cx="700928" cy="704849"/>
        </a:xfrm>
        <a:prstGeom prst="rect">
          <a:avLst/>
        </a:prstGeom>
      </xdr:spPr>
    </xdr:pic>
    <xdr:clientData/>
  </xdr:twoCellAnchor>
  <xdr:oneCellAnchor>
    <xdr:from>
      <xdr:col>0</xdr:col>
      <xdr:colOff>38100</xdr:colOff>
      <xdr:row>7</xdr:row>
      <xdr:rowOff>495300</xdr:rowOff>
    </xdr:from>
    <xdr:ext cx="841013" cy="419100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124075"/>
          <a:ext cx="841013" cy="419100"/>
        </a:xfrm>
        <a:prstGeom prst="rect">
          <a:avLst/>
        </a:prstGeom>
      </xdr:spPr>
    </xdr:pic>
    <xdr:clientData/>
  </xdr:oneCellAnchor>
  <xdr:twoCellAnchor>
    <xdr:from>
      <xdr:col>0</xdr:col>
      <xdr:colOff>85725</xdr:colOff>
      <xdr:row>8</xdr:row>
      <xdr:rowOff>38100</xdr:rowOff>
    </xdr:from>
    <xdr:to>
      <xdr:col>0</xdr:col>
      <xdr:colOff>771525</xdr:colOff>
      <xdr:row>8</xdr:row>
      <xdr:rowOff>526633</xdr:rowOff>
    </xdr:to>
    <xdr:pic>
      <xdr:nvPicPr>
        <xdr:cNvPr id="34" name="Рисунок 33" descr="IMG_3006.png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85725" y="4095750"/>
          <a:ext cx="685800" cy="488533"/>
        </a:xfrm>
        <a:prstGeom prst="rect">
          <a:avLst/>
        </a:prstGeom>
      </xdr:spPr>
    </xdr:pic>
    <xdr:clientData/>
  </xdr:twoCellAnchor>
  <xdr:oneCellAnchor>
    <xdr:from>
      <xdr:col>0</xdr:col>
      <xdr:colOff>314325</xdr:colOff>
      <xdr:row>9</xdr:row>
      <xdr:rowOff>1</xdr:rowOff>
    </xdr:from>
    <xdr:ext cx="264393" cy="323850"/>
    <xdr:pic>
      <xdr:nvPicPr>
        <xdr:cNvPr id="35" name="Рисунок 34" descr="Комплект FE ADVANCE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6035" t="44785" r="8168" b="18854"/>
        <a:stretch>
          <a:fillRect/>
        </a:stretch>
      </xdr:blipFill>
      <xdr:spPr bwMode="auto">
        <a:xfrm>
          <a:off x="314325" y="4629151"/>
          <a:ext cx="264393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352425</xdr:colOff>
      <xdr:row>10</xdr:row>
      <xdr:rowOff>38100</xdr:rowOff>
    </xdr:from>
    <xdr:ext cx="170811" cy="323850"/>
    <xdr:pic>
      <xdr:nvPicPr>
        <xdr:cNvPr id="36" name="Рисунок 35" descr="Комплект FE ADVANCE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0561" t="28423" r="23634" b="15042"/>
        <a:stretch>
          <a:fillRect/>
        </a:stretch>
      </xdr:blipFill>
      <xdr:spPr bwMode="auto">
        <a:xfrm>
          <a:off x="352425" y="5048250"/>
          <a:ext cx="170811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219075</xdr:colOff>
      <xdr:row>11</xdr:row>
      <xdr:rowOff>38100</xdr:rowOff>
    </xdr:from>
    <xdr:ext cx="390525" cy="321254"/>
    <xdr:pic>
      <xdr:nvPicPr>
        <xdr:cNvPr id="37" name="Рисунок 36" descr="FE-550S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429250"/>
          <a:ext cx="390525" cy="321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314326</xdr:colOff>
      <xdr:row>12</xdr:row>
      <xdr:rowOff>47626</xdr:rowOff>
    </xdr:from>
    <xdr:ext cx="203386" cy="314324"/>
    <xdr:pic>
      <xdr:nvPicPr>
        <xdr:cNvPr id="38" name="Рисунок 37" descr="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5819776"/>
          <a:ext cx="203386" cy="314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171451</xdr:colOff>
      <xdr:row>13</xdr:row>
      <xdr:rowOff>38101</xdr:rowOff>
    </xdr:from>
    <xdr:to>
      <xdr:col>0</xdr:col>
      <xdr:colOff>723900</xdr:colOff>
      <xdr:row>13</xdr:row>
      <xdr:rowOff>331377</xdr:rowOff>
    </xdr:to>
    <xdr:pic>
      <xdr:nvPicPr>
        <xdr:cNvPr id="44" name="Рисунок 10" descr="FE-smoke.jpg"/>
        <xdr:cNvPicPr>
          <a:picLocks noChangeAspect="1"/>
        </xdr:cNvPicPr>
      </xdr:nvPicPr>
      <xdr:blipFill>
        <a:blip xmlns:r="http://schemas.openxmlformats.org/officeDocument/2006/relationships" r:embed="rId25" cstate="email"/>
        <a:srcRect/>
        <a:stretch>
          <a:fillRect/>
        </a:stretch>
      </xdr:blipFill>
      <xdr:spPr bwMode="auto">
        <a:xfrm>
          <a:off x="171451" y="8096251"/>
          <a:ext cx="552449" cy="293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666750</xdr:colOff>
      <xdr:row>14</xdr:row>
      <xdr:rowOff>362953</xdr:rowOff>
    </xdr:to>
    <xdr:pic>
      <xdr:nvPicPr>
        <xdr:cNvPr id="45" name="Рисунок 16" descr="FE-80B.jpg"/>
        <xdr:cNvPicPr>
          <a:picLocks noChangeAspect="1"/>
        </xdr:cNvPicPr>
      </xdr:nvPicPr>
      <xdr:blipFill>
        <a:blip xmlns:r="http://schemas.openxmlformats.org/officeDocument/2006/relationships" r:embed="rId26" cstate="email"/>
        <a:srcRect/>
        <a:stretch>
          <a:fillRect/>
        </a:stretch>
      </xdr:blipFill>
      <xdr:spPr bwMode="auto">
        <a:xfrm>
          <a:off x="228600" y="8467725"/>
          <a:ext cx="438150" cy="33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342901</xdr:colOff>
      <xdr:row>15</xdr:row>
      <xdr:rowOff>26614</xdr:rowOff>
    </xdr:from>
    <xdr:to>
      <xdr:col>0</xdr:col>
      <xdr:colOff>571501</xdr:colOff>
      <xdr:row>15</xdr:row>
      <xdr:rowOff>356067</xdr:rowOff>
    </xdr:to>
    <xdr:pic>
      <xdr:nvPicPr>
        <xdr:cNvPr id="46" name="Рисунок 21" descr="FE-700KP.jpg"/>
        <xdr:cNvPicPr>
          <a:picLocks noChangeAspect="1"/>
        </xdr:cNvPicPr>
      </xdr:nvPicPr>
      <xdr:blipFill>
        <a:blip xmlns:r="http://schemas.openxmlformats.org/officeDocument/2006/relationships" r:embed="rId27" cstate="email"/>
        <a:srcRect/>
        <a:stretch>
          <a:fillRect/>
        </a:stretch>
      </xdr:blipFill>
      <xdr:spPr bwMode="auto">
        <a:xfrm>
          <a:off x="342901" y="8846764"/>
          <a:ext cx="228600" cy="329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16</xdr:row>
      <xdr:rowOff>28575</xdr:rowOff>
    </xdr:from>
    <xdr:to>
      <xdr:col>0</xdr:col>
      <xdr:colOff>561975</xdr:colOff>
      <xdr:row>16</xdr:row>
      <xdr:rowOff>355147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9229725"/>
          <a:ext cx="257175" cy="326572"/>
        </a:xfrm>
        <a:prstGeom prst="rect">
          <a:avLst/>
        </a:prstGeom>
      </xdr:spPr>
    </xdr:pic>
    <xdr:clientData/>
  </xdr:twoCellAnchor>
  <xdr:twoCellAnchor>
    <xdr:from>
      <xdr:col>0</xdr:col>
      <xdr:colOff>257176</xdr:colOff>
      <xdr:row>17</xdr:row>
      <xdr:rowOff>47625</xdr:rowOff>
    </xdr:from>
    <xdr:to>
      <xdr:col>0</xdr:col>
      <xdr:colOff>628650</xdr:colOff>
      <xdr:row>17</xdr:row>
      <xdr:rowOff>305360</xdr:rowOff>
    </xdr:to>
    <xdr:pic>
      <xdr:nvPicPr>
        <xdr:cNvPr id="49" name="Рисунок 22" descr="201359161859919.jpg"/>
        <xdr:cNvPicPr>
          <a:picLocks noChangeAspect="1"/>
        </xdr:cNvPicPr>
      </xdr:nvPicPr>
      <xdr:blipFill>
        <a:blip xmlns:r="http://schemas.openxmlformats.org/officeDocument/2006/relationships" r:embed="rId29" cstate="email"/>
        <a:srcRect/>
        <a:stretch>
          <a:fillRect/>
        </a:stretch>
      </xdr:blipFill>
      <xdr:spPr bwMode="auto">
        <a:xfrm>
          <a:off x="257176" y="10010775"/>
          <a:ext cx="371474" cy="257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114301</xdr:colOff>
      <xdr:row>10</xdr:row>
      <xdr:rowOff>0</xdr:rowOff>
    </xdr:from>
    <xdr:to>
      <xdr:col>1</xdr:col>
      <xdr:colOff>1</xdr:colOff>
      <xdr:row>10</xdr:row>
      <xdr:rowOff>0</xdr:rowOff>
    </xdr:to>
    <xdr:grpSp>
      <xdr:nvGrpSpPr>
        <xdr:cNvPr id="2" name="Группа 1"/>
        <xdr:cNvGrpSpPr/>
      </xdr:nvGrpSpPr>
      <xdr:grpSpPr>
        <a:xfrm>
          <a:off x="114301" y="3771900"/>
          <a:ext cx="819150" cy="0"/>
          <a:chOff x="33617" y="4151779"/>
          <a:chExt cx="1100009" cy="600075"/>
        </a:xfrm>
      </xdr:grpSpPr>
      <xdr:pic>
        <xdr:nvPicPr>
          <xdr:cNvPr id="3" name="Рисунок 2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-1" r="29134"/>
          <a:stretch/>
        </xdr:blipFill>
        <xdr:spPr>
          <a:xfrm>
            <a:off x="809626" y="4238624"/>
            <a:ext cx="324000" cy="457199"/>
          </a:xfrm>
          <a:prstGeom prst="rect">
            <a:avLst/>
          </a:prstGeom>
        </xdr:spPr>
      </xdr:pic>
      <xdr:pic>
        <xdr:nvPicPr>
          <xdr:cNvPr id="4" name="Рисунок 3" descr="http://videodomofon.by/wp-content/uploads/2016/10/fe-70-ch-orion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33617" y="4151779"/>
            <a:ext cx="911802" cy="600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104775</xdr:colOff>
      <xdr:row>12</xdr:row>
      <xdr:rowOff>1</xdr:rowOff>
    </xdr:from>
    <xdr:to>
      <xdr:col>1</xdr:col>
      <xdr:colOff>76200</xdr:colOff>
      <xdr:row>12</xdr:row>
      <xdr:rowOff>1</xdr:rowOff>
    </xdr:to>
    <xdr:grpSp>
      <xdr:nvGrpSpPr>
        <xdr:cNvPr id="5" name="Группа 4"/>
        <xdr:cNvGrpSpPr/>
      </xdr:nvGrpSpPr>
      <xdr:grpSpPr>
        <a:xfrm>
          <a:off x="104775" y="5200651"/>
          <a:ext cx="904875" cy="0"/>
          <a:chOff x="38101" y="7096125"/>
          <a:chExt cx="1314450" cy="590551"/>
        </a:xfrm>
      </xdr:grpSpPr>
      <xdr:pic>
        <xdr:nvPicPr>
          <xdr:cNvPr id="6" name="Рисунок 5"/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38101" y="7096125"/>
            <a:ext cx="857250" cy="569923"/>
          </a:xfrm>
          <a:prstGeom prst="rect">
            <a:avLst/>
          </a:prstGeom>
        </xdr:spPr>
      </xdr:pic>
      <xdr:pic>
        <xdr:nvPicPr>
          <xdr:cNvPr id="7" name="Рисунок 6"/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62001" y="7096126"/>
            <a:ext cx="590550" cy="5905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38100</xdr:colOff>
      <xdr:row>13</xdr:row>
      <xdr:rowOff>0</xdr:rowOff>
    </xdr:from>
    <xdr:to>
      <xdr:col>1</xdr:col>
      <xdr:colOff>123825</xdr:colOff>
      <xdr:row>13</xdr:row>
      <xdr:rowOff>0</xdr:rowOff>
    </xdr:to>
    <xdr:grpSp>
      <xdr:nvGrpSpPr>
        <xdr:cNvPr id="8" name="Группа 7"/>
        <xdr:cNvGrpSpPr/>
      </xdr:nvGrpSpPr>
      <xdr:grpSpPr>
        <a:xfrm>
          <a:off x="38100" y="5915025"/>
          <a:ext cx="1019175" cy="0"/>
          <a:chOff x="47625" y="8620126"/>
          <a:chExt cx="1314450" cy="590550"/>
        </a:xfrm>
      </xdr:grpSpPr>
      <xdr:pic>
        <xdr:nvPicPr>
          <xdr:cNvPr id="9" name="Рисунок 8"/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47625" y="8620126"/>
            <a:ext cx="866775" cy="576256"/>
          </a:xfrm>
          <a:prstGeom prst="rect">
            <a:avLst/>
          </a:prstGeom>
        </xdr:spPr>
      </xdr:pic>
      <xdr:pic>
        <xdr:nvPicPr>
          <xdr:cNvPr id="10" name="Рисунок 9"/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71525" y="8620126"/>
            <a:ext cx="590550" cy="59055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38100</xdr:colOff>
      <xdr:row>19</xdr:row>
      <xdr:rowOff>0</xdr:rowOff>
    </xdr:from>
    <xdr:to>
      <xdr:col>0</xdr:col>
      <xdr:colOff>608239</xdr:colOff>
      <xdr:row>19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8439151"/>
          <a:ext cx="57013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19</xdr:row>
      <xdr:rowOff>0</xdr:rowOff>
    </xdr:from>
    <xdr:to>
      <xdr:col>0</xdr:col>
      <xdr:colOff>607172</xdr:colOff>
      <xdr:row>19</xdr:row>
      <xdr:rowOff>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9963150"/>
          <a:ext cx="55002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</xdr:row>
      <xdr:rowOff>0</xdr:rowOff>
    </xdr:from>
    <xdr:to>
      <xdr:col>0</xdr:col>
      <xdr:colOff>611971</xdr:colOff>
      <xdr:row>19</xdr:row>
      <xdr:rowOff>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10325101"/>
          <a:ext cx="602446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19</xdr:row>
      <xdr:rowOff>0</xdr:rowOff>
    </xdr:from>
    <xdr:to>
      <xdr:col>0</xdr:col>
      <xdr:colOff>608626</xdr:colOff>
      <xdr:row>19</xdr:row>
      <xdr:rowOff>0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250" t="9821" r="14688" b="11607"/>
        <a:stretch/>
      </xdr:blipFill>
      <xdr:spPr>
        <a:xfrm>
          <a:off x="47625" y="10725150"/>
          <a:ext cx="56100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42181</xdr:colOff>
      <xdr:row>19</xdr:row>
      <xdr:rowOff>0</xdr:rowOff>
    </xdr:from>
    <xdr:to>
      <xdr:col>0</xdr:col>
      <xdr:colOff>609600</xdr:colOff>
      <xdr:row>19</xdr:row>
      <xdr:rowOff>1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752" t="7501" r="12239" b="11719"/>
        <a:stretch/>
      </xdr:blipFill>
      <xdr:spPr>
        <a:xfrm>
          <a:off x="42181" y="10725150"/>
          <a:ext cx="567419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19</xdr:row>
      <xdr:rowOff>0</xdr:rowOff>
    </xdr:from>
    <xdr:to>
      <xdr:col>0</xdr:col>
      <xdr:colOff>609976</xdr:colOff>
      <xdr:row>19</xdr:row>
      <xdr:rowOff>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6" y="10725150"/>
          <a:ext cx="60045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19</xdr:row>
      <xdr:rowOff>0</xdr:rowOff>
    </xdr:from>
    <xdr:to>
      <xdr:col>0</xdr:col>
      <xdr:colOff>609600</xdr:colOff>
      <xdr:row>19</xdr:row>
      <xdr:rowOff>3604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10725150"/>
          <a:ext cx="571500" cy="360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22</xdr:row>
      <xdr:rowOff>542925</xdr:rowOff>
    </xdr:from>
    <xdr:to>
      <xdr:col>0</xdr:col>
      <xdr:colOff>609600</xdr:colOff>
      <xdr:row>23</xdr:row>
      <xdr:rowOff>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11487150"/>
          <a:ext cx="57150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24</xdr:row>
      <xdr:rowOff>504825</xdr:rowOff>
    </xdr:from>
    <xdr:to>
      <xdr:col>0</xdr:col>
      <xdr:colOff>611970</xdr:colOff>
      <xdr:row>25</xdr:row>
      <xdr:rowOff>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099" y="11868150"/>
          <a:ext cx="573871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25</xdr:row>
      <xdr:rowOff>514350</xdr:rowOff>
    </xdr:from>
    <xdr:to>
      <xdr:col>0</xdr:col>
      <xdr:colOff>609600</xdr:colOff>
      <xdr:row>26</xdr:row>
      <xdr:rowOff>1562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12058650"/>
          <a:ext cx="581025" cy="156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26</xdr:row>
      <xdr:rowOff>600075</xdr:rowOff>
    </xdr:from>
    <xdr:to>
      <xdr:col>0</xdr:col>
      <xdr:colOff>605951</xdr:colOff>
      <xdr:row>27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12249150"/>
          <a:ext cx="58690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31</xdr:row>
      <xdr:rowOff>295275</xdr:rowOff>
    </xdr:from>
    <xdr:to>
      <xdr:col>0</xdr:col>
      <xdr:colOff>608239</xdr:colOff>
      <xdr:row>32</xdr:row>
      <xdr:rowOff>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13201650"/>
          <a:ext cx="59871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33</xdr:row>
      <xdr:rowOff>285750</xdr:rowOff>
    </xdr:from>
    <xdr:to>
      <xdr:col>0</xdr:col>
      <xdr:colOff>607250</xdr:colOff>
      <xdr:row>34</xdr:row>
      <xdr:rowOff>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13582650"/>
          <a:ext cx="597725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34</xdr:row>
      <xdr:rowOff>552450</xdr:rowOff>
    </xdr:from>
    <xdr:to>
      <xdr:col>0</xdr:col>
      <xdr:colOff>609600</xdr:colOff>
      <xdr:row>35</xdr:row>
      <xdr:rowOff>1615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13773150"/>
          <a:ext cx="552449" cy="161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9525</xdr:rowOff>
    </xdr:from>
    <xdr:to>
      <xdr:col>6</xdr:col>
      <xdr:colOff>304800</xdr:colOff>
      <xdr:row>3</xdr:row>
      <xdr:rowOff>222675</xdr:rowOff>
    </xdr:to>
    <xdr:pic>
      <xdr:nvPicPr>
        <xdr:cNvPr id="25" name="Рисунок 9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810125" y="9525"/>
          <a:ext cx="1495425" cy="91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552450</xdr:colOff>
      <xdr:row>7</xdr:row>
      <xdr:rowOff>0</xdr:rowOff>
    </xdr:from>
    <xdr:to>
      <xdr:col>3</xdr:col>
      <xdr:colOff>5603</xdr:colOff>
      <xdr:row>7</xdr:row>
      <xdr:rowOff>704849</xdr:rowOff>
    </xdr:to>
    <xdr:pic>
      <xdr:nvPicPr>
        <xdr:cNvPr id="26" name="Рисунок 25" descr="новинка.png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2457450" y="1628775"/>
          <a:ext cx="5603" cy="704849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7</xdr:row>
      <xdr:rowOff>647700</xdr:rowOff>
    </xdr:from>
    <xdr:to>
      <xdr:col>0</xdr:col>
      <xdr:colOff>866776</xdr:colOff>
      <xdr:row>8</xdr:row>
      <xdr:rowOff>646804</xdr:rowOff>
    </xdr:to>
    <xdr:pic>
      <xdr:nvPicPr>
        <xdr:cNvPr id="48" name="Рисунок 47" descr="FE-B3(4)(5)W (белый)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626" y="2276475"/>
          <a:ext cx="819150" cy="713479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10</xdr:row>
      <xdr:rowOff>533401</xdr:rowOff>
    </xdr:from>
    <xdr:to>
      <xdr:col>0</xdr:col>
      <xdr:colOff>894483</xdr:colOff>
      <xdr:row>11</xdr:row>
      <xdr:rowOff>571500</xdr:rowOff>
    </xdr:to>
    <xdr:pic>
      <xdr:nvPicPr>
        <xdr:cNvPr id="49" name="Рисунок 48" descr="FE-B3(4)(5)W (бронза)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8575" y="4305301"/>
          <a:ext cx="865908" cy="75247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</xdr:row>
      <xdr:rowOff>609600</xdr:rowOff>
    </xdr:from>
    <xdr:to>
      <xdr:col>0</xdr:col>
      <xdr:colOff>902502</xdr:colOff>
      <xdr:row>15</xdr:row>
      <xdr:rowOff>0</xdr:rowOff>
    </xdr:to>
    <xdr:pic>
      <xdr:nvPicPr>
        <xdr:cNvPr id="50" name="Рисунок 49" descr="FE-B4W,B5W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9050" y="6524625"/>
          <a:ext cx="883452" cy="819150"/>
        </a:xfrm>
        <a:prstGeom prst="rect">
          <a:avLst/>
        </a:prstGeom>
      </xdr:spPr>
    </xdr:pic>
    <xdr:clientData/>
  </xdr:twoCellAnchor>
  <xdr:twoCellAnchor>
    <xdr:from>
      <xdr:col>0</xdr:col>
      <xdr:colOff>19049</xdr:colOff>
      <xdr:row>16</xdr:row>
      <xdr:rowOff>609601</xdr:rowOff>
    </xdr:from>
    <xdr:to>
      <xdr:col>0</xdr:col>
      <xdr:colOff>876300</xdr:colOff>
      <xdr:row>17</xdr:row>
      <xdr:rowOff>641890</xdr:rowOff>
    </xdr:to>
    <xdr:pic>
      <xdr:nvPicPr>
        <xdr:cNvPr id="51" name="Рисунок 50" descr="FE-B3(4)(5)W (белый)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9049" y="8667751"/>
          <a:ext cx="857251" cy="7466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114301</xdr:colOff>
      <xdr:row>23</xdr:row>
      <xdr:rowOff>0</xdr:rowOff>
    </xdr:from>
    <xdr:to>
      <xdr:col>1</xdr:col>
      <xdr:colOff>1</xdr:colOff>
      <xdr:row>23</xdr:row>
      <xdr:rowOff>0</xdr:rowOff>
    </xdr:to>
    <xdr:grpSp>
      <xdr:nvGrpSpPr>
        <xdr:cNvPr id="2" name="Группа 1"/>
        <xdr:cNvGrpSpPr/>
      </xdr:nvGrpSpPr>
      <xdr:grpSpPr>
        <a:xfrm>
          <a:off x="114301" y="15973425"/>
          <a:ext cx="819150" cy="0"/>
          <a:chOff x="33617" y="4151779"/>
          <a:chExt cx="1100009" cy="600075"/>
        </a:xfrm>
      </xdr:grpSpPr>
      <xdr:pic>
        <xdr:nvPicPr>
          <xdr:cNvPr id="3" name="Рисунок 2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-1" r="29134"/>
          <a:stretch/>
        </xdr:blipFill>
        <xdr:spPr>
          <a:xfrm>
            <a:off x="809626" y="4238624"/>
            <a:ext cx="324000" cy="457199"/>
          </a:xfrm>
          <a:prstGeom prst="rect">
            <a:avLst/>
          </a:prstGeom>
        </xdr:spPr>
      </xdr:pic>
      <xdr:pic>
        <xdr:nvPicPr>
          <xdr:cNvPr id="4" name="Рисунок 3" descr="http://videodomofon.by/wp-content/uploads/2016/10/fe-70-ch-orion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33617" y="4151779"/>
            <a:ext cx="911802" cy="600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104775</xdr:colOff>
      <xdr:row>25</xdr:row>
      <xdr:rowOff>1</xdr:rowOff>
    </xdr:from>
    <xdr:to>
      <xdr:col>1</xdr:col>
      <xdr:colOff>76200</xdr:colOff>
      <xdr:row>25</xdr:row>
      <xdr:rowOff>1</xdr:rowOff>
    </xdr:to>
    <xdr:grpSp>
      <xdr:nvGrpSpPr>
        <xdr:cNvPr id="5" name="Группа 4"/>
        <xdr:cNvGrpSpPr/>
      </xdr:nvGrpSpPr>
      <xdr:grpSpPr>
        <a:xfrm>
          <a:off x="104775" y="17173576"/>
          <a:ext cx="904875" cy="0"/>
          <a:chOff x="38101" y="7096125"/>
          <a:chExt cx="1314450" cy="590551"/>
        </a:xfrm>
      </xdr:grpSpPr>
      <xdr:pic>
        <xdr:nvPicPr>
          <xdr:cNvPr id="6" name="Рисунок 5"/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38101" y="7096125"/>
            <a:ext cx="857250" cy="569923"/>
          </a:xfrm>
          <a:prstGeom prst="rect">
            <a:avLst/>
          </a:prstGeom>
        </xdr:spPr>
      </xdr:pic>
      <xdr:pic>
        <xdr:nvPicPr>
          <xdr:cNvPr id="7" name="Рисунок 6"/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62001" y="7096126"/>
            <a:ext cx="590550" cy="5905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38100</xdr:colOff>
      <xdr:row>26</xdr:row>
      <xdr:rowOff>0</xdr:rowOff>
    </xdr:from>
    <xdr:to>
      <xdr:col>1</xdr:col>
      <xdr:colOff>123825</xdr:colOff>
      <xdr:row>26</xdr:row>
      <xdr:rowOff>0</xdr:rowOff>
    </xdr:to>
    <xdr:grpSp>
      <xdr:nvGrpSpPr>
        <xdr:cNvPr id="8" name="Группа 7"/>
        <xdr:cNvGrpSpPr/>
      </xdr:nvGrpSpPr>
      <xdr:grpSpPr>
        <a:xfrm>
          <a:off x="38100" y="17516475"/>
          <a:ext cx="1019175" cy="0"/>
          <a:chOff x="47625" y="8620126"/>
          <a:chExt cx="1314450" cy="590550"/>
        </a:xfrm>
      </xdr:grpSpPr>
      <xdr:pic>
        <xdr:nvPicPr>
          <xdr:cNvPr id="9" name="Рисунок 8"/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47625" y="8620126"/>
            <a:ext cx="866775" cy="576256"/>
          </a:xfrm>
          <a:prstGeom prst="rect">
            <a:avLst/>
          </a:prstGeom>
        </xdr:spPr>
      </xdr:pic>
      <xdr:pic>
        <xdr:nvPicPr>
          <xdr:cNvPr id="10" name="Рисунок 9"/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71525" y="8620126"/>
            <a:ext cx="590550" cy="59055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38100</xdr:colOff>
      <xdr:row>30</xdr:row>
      <xdr:rowOff>0</xdr:rowOff>
    </xdr:from>
    <xdr:to>
      <xdr:col>0</xdr:col>
      <xdr:colOff>608239</xdr:colOff>
      <xdr:row>30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10201275"/>
          <a:ext cx="57013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30</xdr:row>
      <xdr:rowOff>0</xdr:rowOff>
    </xdr:from>
    <xdr:to>
      <xdr:col>0</xdr:col>
      <xdr:colOff>607172</xdr:colOff>
      <xdr:row>30</xdr:row>
      <xdr:rowOff>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10201275"/>
          <a:ext cx="55002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30</xdr:row>
      <xdr:rowOff>0</xdr:rowOff>
    </xdr:from>
    <xdr:to>
      <xdr:col>0</xdr:col>
      <xdr:colOff>611971</xdr:colOff>
      <xdr:row>30</xdr:row>
      <xdr:rowOff>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10201275"/>
          <a:ext cx="602446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30</xdr:row>
      <xdr:rowOff>0</xdr:rowOff>
    </xdr:from>
    <xdr:to>
      <xdr:col>0</xdr:col>
      <xdr:colOff>608626</xdr:colOff>
      <xdr:row>30</xdr:row>
      <xdr:rowOff>0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250" t="9821" r="14688" b="11607"/>
        <a:stretch/>
      </xdr:blipFill>
      <xdr:spPr>
        <a:xfrm>
          <a:off x="47625" y="10201275"/>
          <a:ext cx="56100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42181</xdr:colOff>
      <xdr:row>30</xdr:row>
      <xdr:rowOff>0</xdr:rowOff>
    </xdr:from>
    <xdr:to>
      <xdr:col>0</xdr:col>
      <xdr:colOff>609600</xdr:colOff>
      <xdr:row>30</xdr:row>
      <xdr:rowOff>1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752" t="7501" r="12239" b="11719"/>
        <a:stretch/>
      </xdr:blipFill>
      <xdr:spPr>
        <a:xfrm>
          <a:off x="42181" y="10201275"/>
          <a:ext cx="567419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30</xdr:row>
      <xdr:rowOff>0</xdr:rowOff>
    </xdr:from>
    <xdr:to>
      <xdr:col>0</xdr:col>
      <xdr:colOff>609976</xdr:colOff>
      <xdr:row>30</xdr:row>
      <xdr:rowOff>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6" y="10201275"/>
          <a:ext cx="60045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30</xdr:row>
      <xdr:rowOff>0</xdr:rowOff>
    </xdr:from>
    <xdr:to>
      <xdr:col>0</xdr:col>
      <xdr:colOff>609600</xdr:colOff>
      <xdr:row>30</xdr:row>
      <xdr:rowOff>3604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10201275"/>
          <a:ext cx="571500" cy="360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33</xdr:row>
      <xdr:rowOff>542925</xdr:rowOff>
    </xdr:from>
    <xdr:to>
      <xdr:col>0</xdr:col>
      <xdr:colOff>609600</xdr:colOff>
      <xdr:row>34</xdr:row>
      <xdr:rowOff>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10963275"/>
          <a:ext cx="57150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35</xdr:row>
      <xdr:rowOff>504825</xdr:rowOff>
    </xdr:from>
    <xdr:to>
      <xdr:col>0</xdr:col>
      <xdr:colOff>611970</xdr:colOff>
      <xdr:row>36</xdr:row>
      <xdr:rowOff>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099" y="11344275"/>
          <a:ext cx="573871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36</xdr:row>
      <xdr:rowOff>514350</xdr:rowOff>
    </xdr:from>
    <xdr:to>
      <xdr:col>0</xdr:col>
      <xdr:colOff>609600</xdr:colOff>
      <xdr:row>37</xdr:row>
      <xdr:rowOff>1562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11534775"/>
          <a:ext cx="581025" cy="156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37</xdr:row>
      <xdr:rowOff>600075</xdr:rowOff>
    </xdr:from>
    <xdr:to>
      <xdr:col>0</xdr:col>
      <xdr:colOff>605951</xdr:colOff>
      <xdr:row>38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11725275"/>
          <a:ext cx="58690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42</xdr:row>
      <xdr:rowOff>295275</xdr:rowOff>
    </xdr:from>
    <xdr:to>
      <xdr:col>0</xdr:col>
      <xdr:colOff>608239</xdr:colOff>
      <xdr:row>43</xdr:row>
      <xdr:rowOff>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12677775"/>
          <a:ext cx="59871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44</xdr:row>
      <xdr:rowOff>285750</xdr:rowOff>
    </xdr:from>
    <xdr:to>
      <xdr:col>0</xdr:col>
      <xdr:colOff>607250</xdr:colOff>
      <xdr:row>45</xdr:row>
      <xdr:rowOff>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13058775"/>
          <a:ext cx="597725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45</xdr:row>
      <xdr:rowOff>552450</xdr:rowOff>
    </xdr:from>
    <xdr:to>
      <xdr:col>0</xdr:col>
      <xdr:colOff>609600</xdr:colOff>
      <xdr:row>46</xdr:row>
      <xdr:rowOff>1615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13249275"/>
          <a:ext cx="552449" cy="1615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</xdr:colOff>
      <xdr:row>0</xdr:row>
      <xdr:rowOff>9525</xdr:rowOff>
    </xdr:from>
    <xdr:to>
      <xdr:col>6</xdr:col>
      <xdr:colOff>304799</xdr:colOff>
      <xdr:row>3</xdr:row>
      <xdr:rowOff>222675</xdr:rowOff>
    </xdr:to>
    <xdr:pic>
      <xdr:nvPicPr>
        <xdr:cNvPr id="25" name="Рисунок 9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810124" y="9525"/>
          <a:ext cx="1495425" cy="91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552450</xdr:colOff>
      <xdr:row>7</xdr:row>
      <xdr:rowOff>0</xdr:rowOff>
    </xdr:from>
    <xdr:to>
      <xdr:col>3</xdr:col>
      <xdr:colOff>5603</xdr:colOff>
      <xdr:row>7</xdr:row>
      <xdr:rowOff>704849</xdr:rowOff>
    </xdr:to>
    <xdr:pic>
      <xdr:nvPicPr>
        <xdr:cNvPr id="26" name="Рисунок 25" descr="новинка.png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2457450" y="1628775"/>
          <a:ext cx="5603" cy="704849"/>
        </a:xfrm>
        <a:prstGeom prst="rect">
          <a:avLst/>
        </a:prstGeom>
      </xdr:spPr>
    </xdr:pic>
    <xdr:clientData/>
  </xdr:twoCellAnchor>
  <xdr:twoCellAnchor>
    <xdr:from>
      <xdr:col>0</xdr:col>
      <xdr:colOff>142874</xdr:colOff>
      <xdr:row>7</xdr:row>
      <xdr:rowOff>66675</xdr:rowOff>
    </xdr:from>
    <xdr:to>
      <xdr:col>0</xdr:col>
      <xdr:colOff>796761</xdr:colOff>
      <xdr:row>7</xdr:row>
      <xdr:rowOff>1228725</xdr:rowOff>
    </xdr:to>
    <xdr:pic>
      <xdr:nvPicPr>
        <xdr:cNvPr id="31" name="Рисунок 30" descr="3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42874" y="1695450"/>
          <a:ext cx="653887" cy="116205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8</xdr:row>
      <xdr:rowOff>161925</xdr:rowOff>
    </xdr:from>
    <xdr:to>
      <xdr:col>0</xdr:col>
      <xdr:colOff>865698</xdr:colOff>
      <xdr:row>8</xdr:row>
      <xdr:rowOff>561975</xdr:rowOff>
    </xdr:to>
    <xdr:pic>
      <xdr:nvPicPr>
        <xdr:cNvPr id="32" name="Рисунок 31" descr="FE-code 2 (2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 rot="5400000">
          <a:off x="256636" y="2867563"/>
          <a:ext cx="400050" cy="818074"/>
        </a:xfrm>
        <a:prstGeom prst="rect">
          <a:avLst/>
        </a:prstGeom>
      </xdr:spPr>
    </xdr:pic>
    <xdr:clientData/>
  </xdr:twoCellAnchor>
  <xdr:twoCellAnchor>
    <xdr:from>
      <xdr:col>2</xdr:col>
      <xdr:colOff>552450</xdr:colOff>
      <xdr:row>20</xdr:row>
      <xdr:rowOff>0</xdr:rowOff>
    </xdr:from>
    <xdr:to>
      <xdr:col>3</xdr:col>
      <xdr:colOff>5603</xdr:colOff>
      <xdr:row>20</xdr:row>
      <xdr:rowOff>704849</xdr:rowOff>
    </xdr:to>
    <xdr:pic>
      <xdr:nvPicPr>
        <xdr:cNvPr id="33" name="Рисунок 32" descr="новинка.png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2457450" y="1628775"/>
          <a:ext cx="5603" cy="704849"/>
        </a:xfrm>
        <a:prstGeom prst="rect">
          <a:avLst/>
        </a:prstGeom>
      </xdr:spPr>
    </xdr:pic>
    <xdr:clientData/>
  </xdr:twoCellAnchor>
  <xdr:twoCellAnchor>
    <xdr:from>
      <xdr:col>0</xdr:col>
      <xdr:colOff>114301</xdr:colOff>
      <xdr:row>13</xdr:row>
      <xdr:rowOff>0</xdr:rowOff>
    </xdr:from>
    <xdr:to>
      <xdr:col>1</xdr:col>
      <xdr:colOff>1</xdr:colOff>
      <xdr:row>13</xdr:row>
      <xdr:rowOff>0</xdr:rowOff>
    </xdr:to>
    <xdr:grpSp>
      <xdr:nvGrpSpPr>
        <xdr:cNvPr id="36" name="Группа 35"/>
        <xdr:cNvGrpSpPr/>
      </xdr:nvGrpSpPr>
      <xdr:grpSpPr>
        <a:xfrm>
          <a:off x="114301" y="7543800"/>
          <a:ext cx="819150" cy="0"/>
          <a:chOff x="33617" y="4151779"/>
          <a:chExt cx="1100009" cy="600075"/>
        </a:xfrm>
      </xdr:grpSpPr>
      <xdr:pic>
        <xdr:nvPicPr>
          <xdr:cNvPr id="37" name="Рисунок 36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-1" r="29134"/>
          <a:stretch/>
        </xdr:blipFill>
        <xdr:spPr>
          <a:xfrm>
            <a:off x="809626" y="4238624"/>
            <a:ext cx="324000" cy="457199"/>
          </a:xfrm>
          <a:prstGeom prst="rect">
            <a:avLst/>
          </a:prstGeom>
        </xdr:spPr>
      </xdr:pic>
      <xdr:pic>
        <xdr:nvPicPr>
          <xdr:cNvPr id="38" name="Рисунок 37" descr="http://videodomofon.by/wp-content/uploads/2016/10/fe-70-ch-orion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33617" y="4151779"/>
            <a:ext cx="911802" cy="600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104775</xdr:colOff>
      <xdr:row>15</xdr:row>
      <xdr:rowOff>1</xdr:rowOff>
    </xdr:from>
    <xdr:to>
      <xdr:col>1</xdr:col>
      <xdr:colOff>76200</xdr:colOff>
      <xdr:row>15</xdr:row>
      <xdr:rowOff>1</xdr:rowOff>
    </xdr:to>
    <xdr:grpSp>
      <xdr:nvGrpSpPr>
        <xdr:cNvPr id="39" name="Группа 38"/>
        <xdr:cNvGrpSpPr/>
      </xdr:nvGrpSpPr>
      <xdr:grpSpPr>
        <a:xfrm>
          <a:off x="104775" y="9115426"/>
          <a:ext cx="904875" cy="0"/>
          <a:chOff x="38101" y="7096125"/>
          <a:chExt cx="1314450" cy="590551"/>
        </a:xfrm>
      </xdr:grpSpPr>
      <xdr:pic>
        <xdr:nvPicPr>
          <xdr:cNvPr id="40" name="Рисунок 39"/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38101" y="7096125"/>
            <a:ext cx="857250" cy="569923"/>
          </a:xfrm>
          <a:prstGeom prst="rect">
            <a:avLst/>
          </a:prstGeom>
        </xdr:spPr>
      </xdr:pic>
      <xdr:pic>
        <xdr:nvPicPr>
          <xdr:cNvPr id="41" name="Рисунок 40"/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62001" y="7096126"/>
            <a:ext cx="590550" cy="5905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38100</xdr:colOff>
      <xdr:row>16</xdr:row>
      <xdr:rowOff>0</xdr:rowOff>
    </xdr:from>
    <xdr:to>
      <xdr:col>1</xdr:col>
      <xdr:colOff>123825</xdr:colOff>
      <xdr:row>16</xdr:row>
      <xdr:rowOff>0</xdr:rowOff>
    </xdr:to>
    <xdr:grpSp>
      <xdr:nvGrpSpPr>
        <xdr:cNvPr id="42" name="Группа 41"/>
        <xdr:cNvGrpSpPr/>
      </xdr:nvGrpSpPr>
      <xdr:grpSpPr>
        <a:xfrm>
          <a:off x="38100" y="9972675"/>
          <a:ext cx="1019175" cy="0"/>
          <a:chOff x="47625" y="8620126"/>
          <a:chExt cx="1314450" cy="590550"/>
        </a:xfrm>
      </xdr:grpSpPr>
      <xdr:pic>
        <xdr:nvPicPr>
          <xdr:cNvPr id="43" name="Рисунок 42"/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47625" y="8620126"/>
            <a:ext cx="866775" cy="576256"/>
          </a:xfrm>
          <a:prstGeom prst="rect">
            <a:avLst/>
          </a:prstGeom>
        </xdr:spPr>
      </xdr:pic>
      <xdr:pic>
        <xdr:nvPicPr>
          <xdr:cNvPr id="44" name="Рисунок 43"/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71525" y="8620126"/>
            <a:ext cx="590550" cy="59055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552450</xdr:colOff>
      <xdr:row>10</xdr:row>
      <xdr:rowOff>0</xdr:rowOff>
    </xdr:from>
    <xdr:to>
      <xdr:col>3</xdr:col>
      <xdr:colOff>5603</xdr:colOff>
      <xdr:row>10</xdr:row>
      <xdr:rowOff>704849</xdr:rowOff>
    </xdr:to>
    <xdr:pic>
      <xdr:nvPicPr>
        <xdr:cNvPr id="45" name="Рисунок 44" descr="новинка.png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2457450" y="5734050"/>
          <a:ext cx="5603" cy="190499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10</xdr:row>
      <xdr:rowOff>133350</xdr:rowOff>
    </xdr:from>
    <xdr:to>
      <xdr:col>0</xdr:col>
      <xdr:colOff>872412</xdr:colOff>
      <xdr:row>10</xdr:row>
      <xdr:rowOff>685800</xdr:rowOff>
    </xdr:to>
    <xdr:pic>
      <xdr:nvPicPr>
        <xdr:cNvPr id="46" name="Изображения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/>
        <a:srcRect/>
        <a:stretch>
          <a:fillRect/>
        </a:stretch>
      </xdr:blipFill>
      <xdr:spPr bwMode="auto">
        <a:xfrm>
          <a:off x="38100" y="3962400"/>
          <a:ext cx="834312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19050</xdr:colOff>
      <xdr:row>11</xdr:row>
      <xdr:rowOff>323850</xdr:rowOff>
    </xdr:from>
    <xdr:to>
      <xdr:col>0</xdr:col>
      <xdr:colOff>880197</xdr:colOff>
      <xdr:row>11</xdr:row>
      <xdr:rowOff>1133475</xdr:rowOff>
    </xdr:to>
    <xdr:pic>
      <xdr:nvPicPr>
        <xdr:cNvPr id="47" name="Рисунок 46" descr="YGS9935 gold.jpg"/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19050" y="5010150"/>
          <a:ext cx="861147" cy="809625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12</xdr:row>
      <xdr:rowOff>123825</xdr:rowOff>
    </xdr:from>
    <xdr:to>
      <xdr:col>0</xdr:col>
      <xdr:colOff>857249</xdr:colOff>
      <xdr:row>12</xdr:row>
      <xdr:rowOff>1293935</xdr:rowOff>
    </xdr:to>
    <xdr:pic>
      <xdr:nvPicPr>
        <xdr:cNvPr id="48" name="Рисунок 47" descr="YGS9935-S.png"/>
        <xdr:cNvPicPr>
          <a:picLocks noChangeAspect="1"/>
        </xdr:cNvPicPr>
      </xdr:nvPicPr>
      <xdr:blipFill>
        <a:blip xmlns:r="http://schemas.openxmlformats.org/officeDocument/2006/relationships" r:embed="rId23" cstate="email"/>
        <a:stretch>
          <a:fillRect/>
        </a:stretch>
      </xdr:blipFill>
      <xdr:spPr>
        <a:xfrm>
          <a:off x="66674" y="6238875"/>
          <a:ext cx="790575" cy="1170110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13</xdr:row>
      <xdr:rowOff>133350</xdr:rowOff>
    </xdr:from>
    <xdr:to>
      <xdr:col>0</xdr:col>
      <xdr:colOff>866776</xdr:colOff>
      <xdr:row>13</xdr:row>
      <xdr:rowOff>619125</xdr:rowOff>
    </xdr:to>
    <xdr:pic>
      <xdr:nvPicPr>
        <xdr:cNvPr id="49" name="Рисунок 20" descr="FE-2369 (i).png"/>
        <xdr:cNvPicPr>
          <a:picLocks noChangeAspect="1"/>
        </xdr:cNvPicPr>
      </xdr:nvPicPr>
      <xdr:blipFill>
        <a:blip xmlns:r="http://schemas.openxmlformats.org/officeDocument/2006/relationships" r:embed="rId24" cstate="email"/>
        <a:srcRect/>
        <a:stretch>
          <a:fillRect/>
        </a:stretch>
      </xdr:blipFill>
      <xdr:spPr bwMode="auto">
        <a:xfrm>
          <a:off x="47626" y="7677150"/>
          <a:ext cx="819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14</xdr:row>
      <xdr:rowOff>190500</xdr:rowOff>
    </xdr:from>
    <xdr:to>
      <xdr:col>0</xdr:col>
      <xdr:colOff>904875</xdr:colOff>
      <xdr:row>14</xdr:row>
      <xdr:rowOff>709803</xdr:rowOff>
    </xdr:to>
    <xdr:pic>
      <xdr:nvPicPr>
        <xdr:cNvPr id="50" name="Изображения 20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/>
        <a:srcRect/>
        <a:stretch>
          <a:fillRect/>
        </a:stretch>
      </xdr:blipFill>
      <xdr:spPr bwMode="auto">
        <a:xfrm>
          <a:off x="76200" y="8448675"/>
          <a:ext cx="828675" cy="519303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104775</xdr:colOff>
      <xdr:row>15</xdr:row>
      <xdr:rowOff>104775</xdr:rowOff>
    </xdr:from>
    <xdr:to>
      <xdr:col>0</xdr:col>
      <xdr:colOff>800101</xdr:colOff>
      <xdr:row>15</xdr:row>
      <xdr:rowOff>714375</xdr:rowOff>
    </xdr:to>
    <xdr:pic>
      <xdr:nvPicPr>
        <xdr:cNvPr id="51" name="Рисунок 25" descr="L100.png"/>
        <xdr:cNvPicPr>
          <a:picLocks noChangeAspect="1"/>
        </xdr:cNvPicPr>
      </xdr:nvPicPr>
      <xdr:blipFill>
        <a:blip xmlns:r="http://schemas.openxmlformats.org/officeDocument/2006/relationships" r:embed="rId26" cstate="email"/>
        <a:srcRect/>
        <a:stretch>
          <a:fillRect/>
        </a:stretch>
      </xdr:blipFill>
      <xdr:spPr bwMode="auto">
        <a:xfrm>
          <a:off x="104775" y="9220200"/>
          <a:ext cx="695326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16</xdr:row>
      <xdr:rowOff>228600</xdr:rowOff>
    </xdr:from>
    <xdr:to>
      <xdr:col>0</xdr:col>
      <xdr:colOff>792259</xdr:colOff>
      <xdr:row>16</xdr:row>
      <xdr:rowOff>741044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0201275"/>
          <a:ext cx="725584" cy="512444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17</xdr:row>
      <xdr:rowOff>257176</xdr:rowOff>
    </xdr:from>
    <xdr:to>
      <xdr:col>0</xdr:col>
      <xdr:colOff>868450</xdr:colOff>
      <xdr:row>17</xdr:row>
      <xdr:rowOff>904876</xdr:rowOff>
    </xdr:to>
    <xdr:pic>
      <xdr:nvPicPr>
        <xdr:cNvPr id="53" name="Picture 2" descr="http://www.market.nl/images/product/foto/OC1200.png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/>
        <a:srcRect/>
        <a:stretch>
          <a:fillRect/>
        </a:stretch>
      </xdr:blipFill>
      <xdr:spPr bwMode="auto">
        <a:xfrm>
          <a:off x="47626" y="11229976"/>
          <a:ext cx="820824" cy="6477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180975</xdr:colOff>
      <xdr:row>18</xdr:row>
      <xdr:rowOff>66676</xdr:rowOff>
    </xdr:from>
    <xdr:to>
      <xdr:col>0</xdr:col>
      <xdr:colOff>685800</xdr:colOff>
      <xdr:row>18</xdr:row>
      <xdr:rowOff>507672</xdr:rowOff>
    </xdr:to>
    <xdr:pic>
      <xdr:nvPicPr>
        <xdr:cNvPr id="54" name="Рисунок 23" descr="L180.png"/>
        <xdr:cNvPicPr>
          <a:picLocks noChangeAspect="1"/>
        </xdr:cNvPicPr>
      </xdr:nvPicPr>
      <xdr:blipFill>
        <a:blip xmlns:r="http://schemas.openxmlformats.org/officeDocument/2006/relationships" r:embed="rId29" cstate="email"/>
        <a:srcRect/>
        <a:stretch>
          <a:fillRect/>
        </a:stretch>
      </xdr:blipFill>
      <xdr:spPr bwMode="auto">
        <a:xfrm>
          <a:off x="180975" y="12182476"/>
          <a:ext cx="504825" cy="44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19</xdr:row>
      <xdr:rowOff>38100</xdr:rowOff>
    </xdr:from>
    <xdr:to>
      <xdr:col>0</xdr:col>
      <xdr:colOff>828675</xdr:colOff>
      <xdr:row>19</xdr:row>
      <xdr:rowOff>790575</xdr:rowOff>
    </xdr:to>
    <xdr:pic>
      <xdr:nvPicPr>
        <xdr:cNvPr id="55" name="Рисунок 21" descr="L380.png"/>
        <xdr:cNvPicPr>
          <a:picLocks noChangeAspect="1"/>
        </xdr:cNvPicPr>
      </xdr:nvPicPr>
      <xdr:blipFill>
        <a:blip xmlns:r="http://schemas.openxmlformats.org/officeDocument/2006/relationships" r:embed="rId30" cstate="email"/>
        <a:srcRect/>
        <a:stretch>
          <a:fillRect/>
        </a:stretch>
      </xdr:blipFill>
      <xdr:spPr bwMode="auto">
        <a:xfrm>
          <a:off x="76200" y="127254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20</xdr:row>
      <xdr:rowOff>209550</xdr:rowOff>
    </xdr:from>
    <xdr:to>
      <xdr:col>0</xdr:col>
      <xdr:colOff>847725</xdr:colOff>
      <xdr:row>20</xdr:row>
      <xdr:rowOff>666750</xdr:rowOff>
    </xdr:to>
    <xdr:pic>
      <xdr:nvPicPr>
        <xdr:cNvPr id="56" name="Рисунок 21" descr="FE-L280W.jpg"/>
        <xdr:cNvPicPr>
          <a:picLocks noChangeAspect="1"/>
        </xdr:cNvPicPr>
      </xdr:nvPicPr>
      <xdr:blipFill>
        <a:blip xmlns:r="http://schemas.openxmlformats.org/officeDocument/2006/relationships" r:embed="rId31" cstate="email"/>
        <a:srcRect/>
        <a:stretch>
          <a:fillRect/>
        </a:stretch>
      </xdr:blipFill>
      <xdr:spPr bwMode="auto">
        <a:xfrm>
          <a:off x="104775" y="13754100"/>
          <a:ext cx="7429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21</xdr:row>
      <xdr:rowOff>38100</xdr:rowOff>
    </xdr:from>
    <xdr:to>
      <xdr:col>0</xdr:col>
      <xdr:colOff>628650</xdr:colOff>
      <xdr:row>21</xdr:row>
      <xdr:rowOff>485775</xdr:rowOff>
    </xdr:to>
    <xdr:pic>
      <xdr:nvPicPr>
        <xdr:cNvPr id="57" name="Рисунок 31" descr="L380.png"/>
        <xdr:cNvPicPr>
          <a:picLocks noChangeAspect="1"/>
        </xdr:cNvPicPr>
      </xdr:nvPicPr>
      <xdr:blipFill>
        <a:blip xmlns:r="http://schemas.openxmlformats.org/officeDocument/2006/relationships" r:embed="rId30" cstate="email"/>
        <a:srcRect/>
        <a:stretch>
          <a:fillRect/>
        </a:stretch>
      </xdr:blipFill>
      <xdr:spPr bwMode="auto">
        <a:xfrm>
          <a:off x="180975" y="144399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22</xdr:row>
      <xdr:rowOff>114300</xdr:rowOff>
    </xdr:from>
    <xdr:to>
      <xdr:col>0</xdr:col>
      <xdr:colOff>828675</xdr:colOff>
      <xdr:row>22</xdr:row>
      <xdr:rowOff>866775</xdr:rowOff>
    </xdr:to>
    <xdr:pic>
      <xdr:nvPicPr>
        <xdr:cNvPr id="58" name="Рисунок 30" descr="L380.png"/>
        <xdr:cNvPicPr>
          <a:picLocks noChangeAspect="1"/>
        </xdr:cNvPicPr>
      </xdr:nvPicPr>
      <xdr:blipFill>
        <a:blip xmlns:r="http://schemas.openxmlformats.org/officeDocument/2006/relationships" r:embed="rId30" cstate="email"/>
        <a:srcRect/>
        <a:stretch>
          <a:fillRect/>
        </a:stretch>
      </xdr:blipFill>
      <xdr:spPr bwMode="auto">
        <a:xfrm>
          <a:off x="76200" y="150876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38099</xdr:colOff>
      <xdr:row>23</xdr:row>
      <xdr:rowOff>180974</xdr:rowOff>
    </xdr:from>
    <xdr:to>
      <xdr:col>0</xdr:col>
      <xdr:colOff>857250</xdr:colOff>
      <xdr:row>23</xdr:row>
      <xdr:rowOff>685067</xdr:rowOff>
    </xdr:to>
    <xdr:pic>
      <xdr:nvPicPr>
        <xdr:cNvPr id="59" name="Рисунок 21" descr="FE-L280W.jpg"/>
        <xdr:cNvPicPr>
          <a:picLocks noChangeAspect="1"/>
        </xdr:cNvPicPr>
      </xdr:nvPicPr>
      <xdr:blipFill>
        <a:blip xmlns:r="http://schemas.openxmlformats.org/officeDocument/2006/relationships" r:embed="rId31" cstate="email"/>
        <a:srcRect/>
        <a:stretch>
          <a:fillRect/>
        </a:stretch>
      </xdr:blipFill>
      <xdr:spPr bwMode="auto">
        <a:xfrm>
          <a:off x="38099" y="16154399"/>
          <a:ext cx="819151" cy="50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24</xdr:row>
      <xdr:rowOff>19051</xdr:rowOff>
    </xdr:from>
    <xdr:to>
      <xdr:col>0</xdr:col>
      <xdr:colOff>666750</xdr:colOff>
      <xdr:row>24</xdr:row>
      <xdr:rowOff>330201</xdr:rowOff>
    </xdr:to>
    <xdr:pic>
      <xdr:nvPicPr>
        <xdr:cNvPr id="60" name="Изображения 17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/>
        <a:srcRect/>
        <a:stretch>
          <a:fillRect/>
        </a:stretch>
      </xdr:blipFill>
      <xdr:spPr bwMode="auto">
        <a:xfrm>
          <a:off x="171450" y="16849726"/>
          <a:ext cx="495300" cy="31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190500</xdr:colOff>
      <xdr:row>25</xdr:row>
      <xdr:rowOff>9525</xdr:rowOff>
    </xdr:from>
    <xdr:to>
      <xdr:col>0</xdr:col>
      <xdr:colOff>685800</xdr:colOff>
      <xdr:row>25</xdr:row>
      <xdr:rowOff>320675</xdr:rowOff>
    </xdr:to>
    <xdr:pic>
      <xdr:nvPicPr>
        <xdr:cNvPr id="61" name="Изображения 17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/>
        <a:srcRect/>
        <a:stretch>
          <a:fillRect/>
        </a:stretch>
      </xdr:blipFill>
      <xdr:spPr bwMode="auto">
        <a:xfrm>
          <a:off x="190500" y="17183100"/>
          <a:ext cx="495300" cy="31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180975</xdr:colOff>
      <xdr:row>26</xdr:row>
      <xdr:rowOff>9525</xdr:rowOff>
    </xdr:from>
    <xdr:to>
      <xdr:col>0</xdr:col>
      <xdr:colOff>676275</xdr:colOff>
      <xdr:row>26</xdr:row>
      <xdr:rowOff>320675</xdr:rowOff>
    </xdr:to>
    <xdr:pic>
      <xdr:nvPicPr>
        <xdr:cNvPr id="62" name="Изображения 17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/>
        <a:srcRect/>
        <a:stretch>
          <a:fillRect/>
        </a:stretch>
      </xdr:blipFill>
      <xdr:spPr bwMode="auto">
        <a:xfrm>
          <a:off x="180975" y="17526000"/>
          <a:ext cx="495300" cy="31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180975</xdr:colOff>
      <xdr:row>27</xdr:row>
      <xdr:rowOff>19050</xdr:rowOff>
    </xdr:from>
    <xdr:to>
      <xdr:col>0</xdr:col>
      <xdr:colOff>676275</xdr:colOff>
      <xdr:row>27</xdr:row>
      <xdr:rowOff>330200</xdr:rowOff>
    </xdr:to>
    <xdr:pic>
      <xdr:nvPicPr>
        <xdr:cNvPr id="63" name="Изображения 17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/>
        <a:srcRect/>
        <a:stretch>
          <a:fillRect/>
        </a:stretch>
      </xdr:blipFill>
      <xdr:spPr bwMode="auto">
        <a:xfrm>
          <a:off x="180975" y="17878425"/>
          <a:ext cx="495300" cy="31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171450</xdr:colOff>
      <xdr:row>28</xdr:row>
      <xdr:rowOff>19050</xdr:rowOff>
    </xdr:from>
    <xdr:to>
      <xdr:col>0</xdr:col>
      <xdr:colOff>666750</xdr:colOff>
      <xdr:row>28</xdr:row>
      <xdr:rowOff>330200</xdr:rowOff>
    </xdr:to>
    <xdr:pic>
      <xdr:nvPicPr>
        <xdr:cNvPr id="64" name="Изображения 17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/>
        <a:srcRect/>
        <a:stretch>
          <a:fillRect/>
        </a:stretch>
      </xdr:blipFill>
      <xdr:spPr bwMode="auto">
        <a:xfrm>
          <a:off x="171450" y="18221325"/>
          <a:ext cx="495300" cy="31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161925</xdr:colOff>
      <xdr:row>29</xdr:row>
      <xdr:rowOff>9525</xdr:rowOff>
    </xdr:from>
    <xdr:to>
      <xdr:col>0</xdr:col>
      <xdr:colOff>657225</xdr:colOff>
      <xdr:row>29</xdr:row>
      <xdr:rowOff>320675</xdr:rowOff>
    </xdr:to>
    <xdr:pic>
      <xdr:nvPicPr>
        <xdr:cNvPr id="65" name="Изображения 17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/>
        <a:srcRect/>
        <a:stretch>
          <a:fillRect/>
        </a:stretch>
      </xdr:blipFill>
      <xdr:spPr bwMode="auto">
        <a:xfrm>
          <a:off x="161925" y="18554700"/>
          <a:ext cx="495300" cy="31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22</xdr:row>
      <xdr:rowOff>409576</xdr:rowOff>
    </xdr:from>
    <xdr:to>
      <xdr:col>0</xdr:col>
      <xdr:colOff>608239</xdr:colOff>
      <xdr:row>22</xdr:row>
      <xdr:rowOff>409576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18087976"/>
          <a:ext cx="884464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31</xdr:row>
      <xdr:rowOff>381000</xdr:rowOff>
    </xdr:from>
    <xdr:to>
      <xdr:col>0</xdr:col>
      <xdr:colOff>607172</xdr:colOff>
      <xdr:row>31</xdr:row>
      <xdr:rowOff>381000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24060150"/>
          <a:ext cx="845296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32</xdr:row>
      <xdr:rowOff>361951</xdr:rowOff>
    </xdr:from>
    <xdr:to>
      <xdr:col>0</xdr:col>
      <xdr:colOff>611971</xdr:colOff>
      <xdr:row>32</xdr:row>
      <xdr:rowOff>361952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25326976"/>
          <a:ext cx="859621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33</xdr:row>
      <xdr:rowOff>438150</xdr:rowOff>
    </xdr:from>
    <xdr:to>
      <xdr:col>0</xdr:col>
      <xdr:colOff>608626</xdr:colOff>
      <xdr:row>33</xdr:row>
      <xdr:rowOff>438150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250" t="9821" r="14688" b="11607"/>
        <a:stretch/>
      </xdr:blipFill>
      <xdr:spPr>
        <a:xfrm>
          <a:off x="47625" y="26689050"/>
          <a:ext cx="837226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42181</xdr:colOff>
      <xdr:row>34</xdr:row>
      <xdr:rowOff>381000</xdr:rowOff>
    </xdr:from>
    <xdr:to>
      <xdr:col>0</xdr:col>
      <xdr:colOff>609600</xdr:colOff>
      <xdr:row>34</xdr:row>
      <xdr:rowOff>381001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752" t="7501" r="12239" b="11719"/>
        <a:stretch/>
      </xdr:blipFill>
      <xdr:spPr>
        <a:xfrm>
          <a:off x="42181" y="28060650"/>
          <a:ext cx="843644" cy="5905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58</xdr:row>
      <xdr:rowOff>0</xdr:rowOff>
    </xdr:from>
    <xdr:to>
      <xdr:col>0</xdr:col>
      <xdr:colOff>609976</xdr:colOff>
      <xdr:row>58</xdr:row>
      <xdr:rowOff>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6" y="31261051"/>
          <a:ext cx="86715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58</xdr:row>
      <xdr:rowOff>0</xdr:rowOff>
    </xdr:from>
    <xdr:to>
      <xdr:col>0</xdr:col>
      <xdr:colOff>609600</xdr:colOff>
      <xdr:row>58</xdr:row>
      <xdr:rowOff>3604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32785050"/>
          <a:ext cx="885825" cy="62272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70</xdr:row>
      <xdr:rowOff>0</xdr:rowOff>
    </xdr:from>
    <xdr:to>
      <xdr:col>0</xdr:col>
      <xdr:colOff>609600</xdr:colOff>
      <xdr:row>70</xdr:row>
      <xdr:rowOff>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38985825"/>
          <a:ext cx="857250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70</xdr:row>
      <xdr:rowOff>0</xdr:rowOff>
    </xdr:from>
    <xdr:to>
      <xdr:col>0</xdr:col>
      <xdr:colOff>611970</xdr:colOff>
      <xdr:row>70</xdr:row>
      <xdr:rowOff>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099" y="41948100"/>
          <a:ext cx="859621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70</xdr:row>
      <xdr:rowOff>0</xdr:rowOff>
    </xdr:from>
    <xdr:to>
      <xdr:col>0</xdr:col>
      <xdr:colOff>609600</xdr:colOff>
      <xdr:row>70</xdr:row>
      <xdr:rowOff>1562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43243500"/>
          <a:ext cx="876300" cy="582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70</xdr:row>
      <xdr:rowOff>0</xdr:rowOff>
    </xdr:from>
    <xdr:to>
      <xdr:col>0</xdr:col>
      <xdr:colOff>605951</xdr:colOff>
      <xdr:row>70</xdr:row>
      <xdr:rowOff>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44615100"/>
          <a:ext cx="853601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70</xdr:row>
      <xdr:rowOff>0</xdr:rowOff>
    </xdr:from>
    <xdr:to>
      <xdr:col>0</xdr:col>
      <xdr:colOff>608239</xdr:colOff>
      <xdr:row>70</xdr:row>
      <xdr:rowOff>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49644300"/>
          <a:ext cx="884464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70</xdr:row>
      <xdr:rowOff>0</xdr:rowOff>
    </xdr:from>
    <xdr:to>
      <xdr:col>0</xdr:col>
      <xdr:colOff>607250</xdr:colOff>
      <xdr:row>70</xdr:row>
      <xdr:rowOff>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52454175"/>
          <a:ext cx="873950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70</xdr:row>
      <xdr:rowOff>0</xdr:rowOff>
    </xdr:from>
    <xdr:to>
      <xdr:col>0</xdr:col>
      <xdr:colOff>609600</xdr:colOff>
      <xdr:row>70</xdr:row>
      <xdr:rowOff>1615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54006750"/>
          <a:ext cx="847724" cy="563590"/>
        </a:xfrm>
        <a:prstGeom prst="rect">
          <a:avLst/>
        </a:prstGeom>
      </xdr:spPr>
    </xdr:pic>
    <xdr:clientData/>
  </xdr:twoCellAnchor>
  <xdr:twoCellAnchor>
    <xdr:from>
      <xdr:col>2</xdr:col>
      <xdr:colOff>838200</xdr:colOff>
      <xdr:row>81</xdr:row>
      <xdr:rowOff>9525</xdr:rowOff>
    </xdr:from>
    <xdr:to>
      <xdr:col>3</xdr:col>
      <xdr:colOff>9525</xdr:colOff>
      <xdr:row>81</xdr:row>
      <xdr:rowOff>419100</xdr:rowOff>
    </xdr:to>
    <xdr:pic>
      <xdr:nvPicPr>
        <xdr:cNvPr id="55" name="Рисунок 54" descr="новинка.png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2457450" y="70180200"/>
          <a:ext cx="9525" cy="409575"/>
        </a:xfrm>
        <a:prstGeom prst="rect">
          <a:avLst/>
        </a:prstGeom>
      </xdr:spPr>
    </xdr:pic>
    <xdr:clientData/>
  </xdr:twoCellAnchor>
  <xdr:twoCellAnchor>
    <xdr:from>
      <xdr:col>2</xdr:col>
      <xdr:colOff>838200</xdr:colOff>
      <xdr:row>85</xdr:row>
      <xdr:rowOff>0</xdr:rowOff>
    </xdr:from>
    <xdr:to>
      <xdr:col>3</xdr:col>
      <xdr:colOff>9525</xdr:colOff>
      <xdr:row>85</xdr:row>
      <xdr:rowOff>409575</xdr:rowOff>
    </xdr:to>
    <xdr:pic>
      <xdr:nvPicPr>
        <xdr:cNvPr id="74" name="Рисунок 73" descr="новинка.pn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2457450" y="74075925"/>
          <a:ext cx="9525" cy="409575"/>
        </a:xfrm>
        <a:prstGeom prst="rect">
          <a:avLst/>
        </a:prstGeom>
      </xdr:spPr>
    </xdr:pic>
    <xdr:clientData/>
  </xdr:twoCellAnchor>
  <xdr:twoCellAnchor>
    <xdr:from>
      <xdr:col>2</xdr:col>
      <xdr:colOff>838200</xdr:colOff>
      <xdr:row>86</xdr:row>
      <xdr:rowOff>0</xdr:rowOff>
    </xdr:from>
    <xdr:to>
      <xdr:col>3</xdr:col>
      <xdr:colOff>9525</xdr:colOff>
      <xdr:row>86</xdr:row>
      <xdr:rowOff>409575</xdr:rowOff>
    </xdr:to>
    <xdr:pic>
      <xdr:nvPicPr>
        <xdr:cNvPr id="75" name="Рисунок 74" descr="новинка.pn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2457450" y="75790425"/>
          <a:ext cx="9525" cy="409575"/>
        </a:xfrm>
        <a:prstGeom prst="rect">
          <a:avLst/>
        </a:prstGeom>
      </xdr:spPr>
    </xdr:pic>
    <xdr:clientData/>
  </xdr:twoCellAnchor>
  <xdr:twoCellAnchor>
    <xdr:from>
      <xdr:col>2</xdr:col>
      <xdr:colOff>809625</xdr:colOff>
      <xdr:row>83</xdr:row>
      <xdr:rowOff>9525</xdr:rowOff>
    </xdr:from>
    <xdr:to>
      <xdr:col>3</xdr:col>
      <xdr:colOff>5099</xdr:colOff>
      <xdr:row>83</xdr:row>
      <xdr:rowOff>447675</xdr:rowOff>
    </xdr:to>
    <xdr:pic>
      <xdr:nvPicPr>
        <xdr:cNvPr id="76" name="Рисунок 75" descr="цена.png"/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2457450" y="71227950"/>
          <a:ext cx="5099" cy="43815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9525</xdr:rowOff>
    </xdr:from>
    <xdr:to>
      <xdr:col>6</xdr:col>
      <xdr:colOff>314325</xdr:colOff>
      <xdr:row>3</xdr:row>
      <xdr:rowOff>222675</xdr:rowOff>
    </xdr:to>
    <xdr:pic>
      <xdr:nvPicPr>
        <xdr:cNvPr id="83" name="Рисунок 9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810125" y="9525"/>
          <a:ext cx="1504950" cy="91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</xdr:row>
      <xdr:rowOff>342900</xdr:rowOff>
    </xdr:from>
    <xdr:to>
      <xdr:col>0</xdr:col>
      <xdr:colOff>895350</xdr:colOff>
      <xdr:row>7</xdr:row>
      <xdr:rowOff>1209675</xdr:rowOff>
    </xdr:to>
    <xdr:pic>
      <xdr:nvPicPr>
        <xdr:cNvPr id="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575" y="1971675"/>
          <a:ext cx="86677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66674</xdr:colOff>
      <xdr:row>8</xdr:row>
      <xdr:rowOff>238125</xdr:rowOff>
    </xdr:from>
    <xdr:to>
      <xdr:col>0</xdr:col>
      <xdr:colOff>876299</xdr:colOff>
      <xdr:row>8</xdr:row>
      <xdr:rowOff>1198239</xdr:rowOff>
    </xdr:to>
    <xdr:pic>
      <xdr:nvPicPr>
        <xdr:cNvPr id="8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6674" y="3438525"/>
          <a:ext cx="809625" cy="9601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57151</xdr:colOff>
      <xdr:row>25</xdr:row>
      <xdr:rowOff>381000</xdr:rowOff>
    </xdr:from>
    <xdr:to>
      <xdr:col>0</xdr:col>
      <xdr:colOff>607172</xdr:colOff>
      <xdr:row>25</xdr:row>
      <xdr:rowOff>381000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8629650"/>
          <a:ext cx="55002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</xdr:row>
      <xdr:rowOff>361951</xdr:rowOff>
    </xdr:from>
    <xdr:to>
      <xdr:col>0</xdr:col>
      <xdr:colOff>611971</xdr:colOff>
      <xdr:row>26</xdr:row>
      <xdr:rowOff>361952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8820151"/>
          <a:ext cx="602446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27</xdr:row>
      <xdr:rowOff>438150</xdr:rowOff>
    </xdr:from>
    <xdr:to>
      <xdr:col>0</xdr:col>
      <xdr:colOff>608626</xdr:colOff>
      <xdr:row>27</xdr:row>
      <xdr:rowOff>438150</xdr:rowOff>
    </xdr:to>
    <xdr:pic>
      <xdr:nvPicPr>
        <xdr:cNvPr id="91" name="Рисунок 90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250" t="9821" r="14688" b="11607"/>
        <a:stretch/>
      </xdr:blipFill>
      <xdr:spPr>
        <a:xfrm>
          <a:off x="47625" y="9010650"/>
          <a:ext cx="56100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42181</xdr:colOff>
      <xdr:row>28</xdr:row>
      <xdr:rowOff>381000</xdr:rowOff>
    </xdr:from>
    <xdr:to>
      <xdr:col>0</xdr:col>
      <xdr:colOff>609600</xdr:colOff>
      <xdr:row>28</xdr:row>
      <xdr:rowOff>381001</xdr:rowOff>
    </xdr:to>
    <xdr:pic>
      <xdr:nvPicPr>
        <xdr:cNvPr id="92" name="Рисунок 91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752" t="7501" r="12239" b="11719"/>
        <a:stretch/>
      </xdr:blipFill>
      <xdr:spPr>
        <a:xfrm>
          <a:off x="42181" y="9201150"/>
          <a:ext cx="567419" cy="1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10</xdr:row>
      <xdr:rowOff>38101</xdr:rowOff>
    </xdr:from>
    <xdr:to>
      <xdr:col>0</xdr:col>
      <xdr:colOff>790576</xdr:colOff>
      <xdr:row>10</xdr:row>
      <xdr:rowOff>508001</xdr:rowOff>
    </xdr:to>
    <xdr:pic>
      <xdr:nvPicPr>
        <xdr:cNvPr id="93" name="Рисунок 92" descr="243_60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5726" y="4857751"/>
          <a:ext cx="704850" cy="469900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11</xdr:row>
      <xdr:rowOff>19050</xdr:rowOff>
    </xdr:from>
    <xdr:to>
      <xdr:col>0</xdr:col>
      <xdr:colOff>847726</xdr:colOff>
      <xdr:row>11</xdr:row>
      <xdr:rowOff>539749</xdr:rowOff>
    </xdr:to>
    <xdr:pic>
      <xdr:nvPicPr>
        <xdr:cNvPr id="94" name="Рисунок 93" descr="243_60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6676" y="5410200"/>
          <a:ext cx="781050" cy="520699"/>
        </a:xfrm>
        <a:prstGeom prst="rect">
          <a:avLst/>
        </a:prstGeom>
      </xdr:spPr>
    </xdr:pic>
    <xdr:clientData/>
  </xdr:twoCellAnchor>
  <xdr:twoCellAnchor>
    <xdr:from>
      <xdr:col>0</xdr:col>
      <xdr:colOff>104776</xdr:colOff>
      <xdr:row>12</xdr:row>
      <xdr:rowOff>47625</xdr:rowOff>
    </xdr:from>
    <xdr:to>
      <xdr:col>0</xdr:col>
      <xdr:colOff>828676</xdr:colOff>
      <xdr:row>12</xdr:row>
      <xdr:rowOff>530224</xdr:rowOff>
    </xdr:to>
    <xdr:pic>
      <xdr:nvPicPr>
        <xdr:cNvPr id="95" name="Рисунок 94" descr="243_60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4776" y="6010275"/>
          <a:ext cx="723900" cy="482599"/>
        </a:xfrm>
        <a:prstGeom prst="rect">
          <a:avLst/>
        </a:prstGeom>
      </xdr:spPr>
    </xdr:pic>
    <xdr:clientData/>
  </xdr:twoCellAnchor>
  <xdr:twoCellAnchor>
    <xdr:from>
      <xdr:col>0</xdr:col>
      <xdr:colOff>295276</xdr:colOff>
      <xdr:row>13</xdr:row>
      <xdr:rowOff>19051</xdr:rowOff>
    </xdr:from>
    <xdr:to>
      <xdr:col>0</xdr:col>
      <xdr:colOff>647700</xdr:colOff>
      <xdr:row>13</xdr:row>
      <xdr:rowOff>371475</xdr:rowOff>
    </xdr:to>
    <xdr:pic>
      <xdr:nvPicPr>
        <xdr:cNvPr id="96" name="Рисунок 95" descr="FE-AN-3-12 (2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95276" y="6553201"/>
          <a:ext cx="352424" cy="352424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14</xdr:row>
      <xdr:rowOff>19050</xdr:rowOff>
    </xdr:from>
    <xdr:to>
      <xdr:col>0</xdr:col>
      <xdr:colOff>628650</xdr:colOff>
      <xdr:row>14</xdr:row>
      <xdr:rowOff>409575</xdr:rowOff>
    </xdr:to>
    <xdr:pic>
      <xdr:nvPicPr>
        <xdr:cNvPr id="97" name="Рисунок 96" descr="FE-AN-3-12 (2)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38125" y="6981825"/>
          <a:ext cx="390525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</xdr:row>
      <xdr:rowOff>9525</xdr:rowOff>
    </xdr:from>
    <xdr:to>
      <xdr:col>0</xdr:col>
      <xdr:colOff>676275</xdr:colOff>
      <xdr:row>15</xdr:row>
      <xdr:rowOff>533400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52400" y="7400925"/>
          <a:ext cx="523875" cy="523875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16</xdr:row>
      <xdr:rowOff>19050</xdr:rowOff>
    </xdr:from>
    <xdr:to>
      <xdr:col>0</xdr:col>
      <xdr:colOff>790576</xdr:colOff>
      <xdr:row>16</xdr:row>
      <xdr:rowOff>559895</xdr:rowOff>
    </xdr:to>
    <xdr:pic>
      <xdr:nvPicPr>
        <xdr:cNvPr id="99" name="Рисунок 24" descr="a-5.jpg"/>
        <xdr:cNvPicPr>
          <a:picLocks noChangeAspect="1"/>
        </xdr:cNvPicPr>
      </xdr:nvPicPr>
      <xdr:blipFill>
        <a:blip xmlns:r="http://schemas.openxmlformats.org/officeDocument/2006/relationships" r:embed="rId24" cstate="email"/>
        <a:srcRect/>
        <a:stretch>
          <a:fillRect/>
        </a:stretch>
      </xdr:blipFill>
      <xdr:spPr bwMode="auto">
        <a:xfrm>
          <a:off x="66676" y="7981950"/>
          <a:ext cx="723900" cy="540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20</xdr:row>
      <xdr:rowOff>19050</xdr:rowOff>
    </xdr:from>
    <xdr:to>
      <xdr:col>0</xdr:col>
      <xdr:colOff>742950</xdr:colOff>
      <xdr:row>20</xdr:row>
      <xdr:rowOff>529752</xdr:rowOff>
    </xdr:to>
    <xdr:pic>
      <xdr:nvPicPr>
        <xdr:cNvPr id="100" name="Рисунок 25" descr="F-3.jpg"/>
        <xdr:cNvPicPr>
          <a:picLocks noChangeAspect="1"/>
        </xdr:cNvPicPr>
      </xdr:nvPicPr>
      <xdr:blipFill>
        <a:blip xmlns:r="http://schemas.openxmlformats.org/officeDocument/2006/relationships" r:embed="rId25" cstate="email"/>
        <a:srcRect/>
        <a:stretch>
          <a:fillRect/>
        </a:stretch>
      </xdr:blipFill>
      <xdr:spPr bwMode="auto">
        <a:xfrm>
          <a:off x="57150" y="8553450"/>
          <a:ext cx="685800" cy="5107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21</xdr:row>
      <xdr:rowOff>19050</xdr:rowOff>
    </xdr:from>
    <xdr:to>
      <xdr:col>0</xdr:col>
      <xdr:colOff>895350</xdr:colOff>
      <xdr:row>21</xdr:row>
      <xdr:rowOff>550423</xdr:rowOff>
    </xdr:to>
    <xdr:pic>
      <xdr:nvPicPr>
        <xdr:cNvPr id="101" name="Рисунок 31" descr="F-3.jpg"/>
        <xdr:cNvPicPr>
          <a:picLocks noChangeAspect="1"/>
        </xdr:cNvPicPr>
      </xdr:nvPicPr>
      <xdr:blipFill>
        <a:blip xmlns:r="http://schemas.openxmlformats.org/officeDocument/2006/relationships" r:embed="rId26" cstate="email"/>
        <a:srcRect/>
        <a:stretch>
          <a:fillRect/>
        </a:stretch>
      </xdr:blipFill>
      <xdr:spPr bwMode="auto">
        <a:xfrm>
          <a:off x="19050" y="9124950"/>
          <a:ext cx="876300" cy="5313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104776</xdr:colOff>
      <xdr:row>22</xdr:row>
      <xdr:rowOff>19050</xdr:rowOff>
    </xdr:from>
    <xdr:to>
      <xdr:col>0</xdr:col>
      <xdr:colOff>771526</xdr:colOff>
      <xdr:row>22</xdr:row>
      <xdr:rowOff>517197</xdr:rowOff>
    </xdr:to>
    <xdr:pic>
      <xdr:nvPicPr>
        <xdr:cNvPr id="102" name="Рисунок 29" descr="F-200.jpg"/>
        <xdr:cNvPicPr>
          <a:picLocks noChangeAspect="1"/>
        </xdr:cNvPicPr>
      </xdr:nvPicPr>
      <xdr:blipFill>
        <a:blip xmlns:r="http://schemas.openxmlformats.org/officeDocument/2006/relationships" r:embed="rId27" cstate="email"/>
        <a:srcRect/>
        <a:stretch>
          <a:fillRect/>
        </a:stretch>
      </xdr:blipFill>
      <xdr:spPr bwMode="auto">
        <a:xfrm>
          <a:off x="104776" y="9696450"/>
          <a:ext cx="666750" cy="498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23</xdr:row>
      <xdr:rowOff>28575</xdr:rowOff>
    </xdr:from>
    <xdr:to>
      <xdr:col>0</xdr:col>
      <xdr:colOff>752475</xdr:colOff>
      <xdr:row>23</xdr:row>
      <xdr:rowOff>534002</xdr:rowOff>
    </xdr:to>
    <xdr:pic>
      <xdr:nvPicPr>
        <xdr:cNvPr id="103" name="Рисунок 32" descr="F-200.jpg"/>
        <xdr:cNvPicPr>
          <a:picLocks noChangeAspect="1"/>
        </xdr:cNvPicPr>
      </xdr:nvPicPr>
      <xdr:blipFill>
        <a:blip xmlns:r="http://schemas.openxmlformats.org/officeDocument/2006/relationships" r:embed="rId28" cstate="email"/>
        <a:srcRect/>
        <a:stretch>
          <a:fillRect/>
        </a:stretch>
      </xdr:blipFill>
      <xdr:spPr bwMode="auto">
        <a:xfrm>
          <a:off x="76200" y="10277475"/>
          <a:ext cx="676275" cy="5054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24</xdr:row>
      <xdr:rowOff>9525</xdr:rowOff>
    </xdr:from>
    <xdr:to>
      <xdr:col>0</xdr:col>
      <xdr:colOff>676275</xdr:colOff>
      <xdr:row>24</xdr:row>
      <xdr:rowOff>523875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0829925"/>
          <a:ext cx="514350" cy="51435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25</xdr:row>
      <xdr:rowOff>76200</xdr:rowOff>
    </xdr:from>
    <xdr:to>
      <xdr:col>0</xdr:col>
      <xdr:colOff>752474</xdr:colOff>
      <xdr:row>25</xdr:row>
      <xdr:rowOff>628466</xdr:rowOff>
    </xdr:to>
    <xdr:pic>
      <xdr:nvPicPr>
        <xdr:cNvPr id="106" name="Рисунок 27" descr="S-15.jpg"/>
        <xdr:cNvPicPr>
          <a:picLocks noChangeAspect="1"/>
        </xdr:cNvPicPr>
      </xdr:nvPicPr>
      <xdr:blipFill>
        <a:blip xmlns:r="http://schemas.openxmlformats.org/officeDocument/2006/relationships" r:embed="rId30" cstate="email"/>
        <a:srcRect/>
        <a:stretch>
          <a:fillRect/>
        </a:stretch>
      </xdr:blipFill>
      <xdr:spPr bwMode="auto">
        <a:xfrm>
          <a:off x="114300" y="12325350"/>
          <a:ext cx="638174" cy="552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26</xdr:row>
      <xdr:rowOff>19050</xdr:rowOff>
    </xdr:from>
    <xdr:to>
      <xdr:col>0</xdr:col>
      <xdr:colOff>923925</xdr:colOff>
      <xdr:row>26</xdr:row>
      <xdr:rowOff>696958</xdr:rowOff>
    </xdr:to>
    <xdr:pic>
      <xdr:nvPicPr>
        <xdr:cNvPr id="107" name="Рисунок 30" descr="S-100.jpg"/>
        <xdr:cNvPicPr>
          <a:picLocks noChangeAspect="1"/>
        </xdr:cNvPicPr>
      </xdr:nvPicPr>
      <xdr:blipFill>
        <a:blip xmlns:r="http://schemas.openxmlformats.org/officeDocument/2006/relationships" r:embed="rId31" cstate="email"/>
        <a:srcRect/>
        <a:stretch>
          <a:fillRect/>
        </a:stretch>
      </xdr:blipFill>
      <xdr:spPr bwMode="auto">
        <a:xfrm>
          <a:off x="28575" y="12982575"/>
          <a:ext cx="895350" cy="6779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27</xdr:row>
      <xdr:rowOff>66675</xdr:rowOff>
    </xdr:from>
    <xdr:to>
      <xdr:col>0</xdr:col>
      <xdr:colOff>866775</xdr:colOff>
      <xdr:row>27</xdr:row>
      <xdr:rowOff>647700</xdr:rowOff>
    </xdr:to>
    <xdr:pic>
      <xdr:nvPicPr>
        <xdr:cNvPr id="108" name="Рисунок 26" descr="S-5.jpg"/>
        <xdr:cNvPicPr>
          <a:picLocks noChangeAspect="1"/>
        </xdr:cNvPicPr>
      </xdr:nvPicPr>
      <xdr:blipFill>
        <a:blip xmlns:r="http://schemas.openxmlformats.org/officeDocument/2006/relationships" r:embed="rId32" cstate="email"/>
        <a:srcRect/>
        <a:stretch>
          <a:fillRect/>
        </a:stretch>
      </xdr:blipFill>
      <xdr:spPr bwMode="auto">
        <a:xfrm>
          <a:off x="95250" y="13744575"/>
          <a:ext cx="77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47625</xdr:rowOff>
    </xdr:from>
    <xdr:to>
      <xdr:col>0</xdr:col>
      <xdr:colOff>895350</xdr:colOff>
      <xdr:row>28</xdr:row>
      <xdr:rowOff>609838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4439900"/>
          <a:ext cx="866775" cy="562213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29</xdr:row>
      <xdr:rowOff>104774</xdr:rowOff>
    </xdr:from>
    <xdr:to>
      <xdr:col>0</xdr:col>
      <xdr:colOff>880382</xdr:colOff>
      <xdr:row>29</xdr:row>
      <xdr:rowOff>723899</xdr:rowOff>
    </xdr:to>
    <xdr:pic>
      <xdr:nvPicPr>
        <xdr:cNvPr id="110" name="Рисунок 109" descr="FE-DDH-18CH-1012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7150" y="15211424"/>
          <a:ext cx="823232" cy="619125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30</xdr:row>
      <xdr:rowOff>200025</xdr:rowOff>
    </xdr:from>
    <xdr:to>
      <xdr:col>0</xdr:col>
      <xdr:colOff>843917</xdr:colOff>
      <xdr:row>30</xdr:row>
      <xdr:rowOff>638023</xdr:rowOff>
    </xdr:to>
    <xdr:pic>
      <xdr:nvPicPr>
        <xdr:cNvPr id="111" name="Рисунок 110" descr="FE-DDH-9CH-512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6675" y="16163925"/>
          <a:ext cx="777242" cy="437998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31</xdr:row>
      <xdr:rowOff>85725</xdr:rowOff>
    </xdr:from>
    <xdr:to>
      <xdr:col>0</xdr:col>
      <xdr:colOff>895351</xdr:colOff>
      <xdr:row>31</xdr:row>
      <xdr:rowOff>536144</xdr:rowOff>
    </xdr:to>
    <xdr:pic>
      <xdr:nvPicPr>
        <xdr:cNvPr id="112" name="图片 3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16906875"/>
          <a:ext cx="857250" cy="450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32</xdr:row>
      <xdr:rowOff>247651</xdr:rowOff>
    </xdr:from>
    <xdr:to>
      <xdr:col>0</xdr:col>
      <xdr:colOff>866775</xdr:colOff>
      <xdr:row>32</xdr:row>
      <xdr:rowOff>633403</xdr:rowOff>
    </xdr:to>
    <xdr:pic>
      <xdr:nvPicPr>
        <xdr:cNvPr id="113" name="图片 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783176"/>
          <a:ext cx="838200" cy="38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33</xdr:row>
      <xdr:rowOff>200025</xdr:rowOff>
    </xdr:from>
    <xdr:to>
      <xdr:col>0</xdr:col>
      <xdr:colOff>867966</xdr:colOff>
      <xdr:row>33</xdr:row>
      <xdr:rowOff>647700</xdr:rowOff>
    </xdr:to>
    <xdr:pic>
      <xdr:nvPicPr>
        <xdr:cNvPr id="114" name="Picture 223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592800"/>
          <a:ext cx="839391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19053</xdr:colOff>
      <xdr:row>34</xdr:row>
      <xdr:rowOff>409575</xdr:rowOff>
    </xdr:from>
    <xdr:to>
      <xdr:col>0</xdr:col>
      <xdr:colOff>862780</xdr:colOff>
      <xdr:row>34</xdr:row>
      <xdr:rowOff>666753</xdr:rowOff>
    </xdr:to>
    <xdr:pic>
      <xdr:nvPicPr>
        <xdr:cNvPr id="115" name="图片 2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 rot="16200000">
          <a:off x="312328" y="19366325"/>
          <a:ext cx="257178" cy="843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38101</xdr:colOff>
      <xdr:row>35</xdr:row>
      <xdr:rowOff>152400</xdr:rowOff>
    </xdr:from>
    <xdr:to>
      <xdr:col>0</xdr:col>
      <xdr:colOff>857251</xdr:colOff>
      <xdr:row>35</xdr:row>
      <xdr:rowOff>667294</xdr:rowOff>
    </xdr:to>
    <xdr:pic>
      <xdr:nvPicPr>
        <xdr:cNvPr id="116" name="图片 5013" descr="6NV4PGK01OEPWYZ0R]$@S0I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20402550"/>
          <a:ext cx="819150" cy="514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37</xdr:row>
      <xdr:rowOff>47625</xdr:rowOff>
    </xdr:from>
    <xdr:to>
      <xdr:col>0</xdr:col>
      <xdr:colOff>619125</xdr:colOff>
      <xdr:row>37</xdr:row>
      <xdr:rowOff>642451</xdr:rowOff>
    </xdr:to>
    <xdr:pic>
      <xdr:nvPicPr>
        <xdr:cNvPr id="1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/>
        <a:srcRect/>
        <a:stretch>
          <a:fillRect/>
        </a:stretch>
      </xdr:blipFill>
      <xdr:spPr bwMode="auto">
        <a:xfrm>
          <a:off x="295275" y="21583650"/>
          <a:ext cx="323850" cy="5948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58</xdr:row>
      <xdr:rowOff>0</xdr:rowOff>
    </xdr:from>
    <xdr:to>
      <xdr:col>0</xdr:col>
      <xdr:colOff>609600</xdr:colOff>
      <xdr:row>58</xdr:row>
      <xdr:rowOff>3604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23774400"/>
          <a:ext cx="571500" cy="3604"/>
        </a:xfrm>
        <a:prstGeom prst="rect">
          <a:avLst/>
        </a:prstGeom>
      </xdr:spPr>
    </xdr:pic>
    <xdr:clientData/>
  </xdr:twoCellAnchor>
  <xdr:twoCellAnchor>
    <xdr:from>
      <xdr:col>0</xdr:col>
      <xdr:colOff>71805</xdr:colOff>
      <xdr:row>59</xdr:row>
      <xdr:rowOff>28576</xdr:rowOff>
    </xdr:from>
    <xdr:to>
      <xdr:col>0</xdr:col>
      <xdr:colOff>819150</xdr:colOff>
      <xdr:row>59</xdr:row>
      <xdr:rowOff>676276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1805" y="36023551"/>
          <a:ext cx="747345" cy="6477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66675</xdr:colOff>
      <xdr:row>61</xdr:row>
      <xdr:rowOff>114300</xdr:rowOff>
    </xdr:from>
    <xdr:to>
      <xdr:col>0</xdr:col>
      <xdr:colOff>857250</xdr:colOff>
      <xdr:row>61</xdr:row>
      <xdr:rowOff>811366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6675" y="37376100"/>
          <a:ext cx="790575" cy="69706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69606</xdr:colOff>
      <xdr:row>62</xdr:row>
      <xdr:rowOff>28575</xdr:rowOff>
    </xdr:from>
    <xdr:to>
      <xdr:col>0</xdr:col>
      <xdr:colOff>850473</xdr:colOff>
      <xdr:row>62</xdr:row>
      <xdr:rowOff>495300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9606" y="38204775"/>
          <a:ext cx="780867" cy="466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66</xdr:row>
      <xdr:rowOff>19051</xdr:rowOff>
    </xdr:from>
    <xdr:to>
      <xdr:col>0</xdr:col>
      <xdr:colOff>876299</xdr:colOff>
      <xdr:row>66</xdr:row>
      <xdr:rowOff>684777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250" y="41309926"/>
          <a:ext cx="781049" cy="66572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152400</xdr:colOff>
      <xdr:row>64</xdr:row>
      <xdr:rowOff>28574</xdr:rowOff>
    </xdr:from>
    <xdr:to>
      <xdr:col>0</xdr:col>
      <xdr:colOff>762001</xdr:colOff>
      <xdr:row>64</xdr:row>
      <xdr:rowOff>638175</xdr:rowOff>
    </xdr:to>
    <xdr:pic>
      <xdr:nvPicPr>
        <xdr:cNvPr id="128" name="Picture 1" descr="http://www.newrub.ru/8972-1-large_default/100-%D1%88%D1%82-%D0%BF%D1%80%D0%BE%D1%87%D0%BD%D1%8B%D0%B9-4-core-%D1%82%D0%B5%D0%BB%D0%B5%D1%84%D0%BE%D0%BD%D0%BD%D0%BE%D0%B9-%D1%81%D0%B5%D1%82%D0%B8-%D1%80%D0%B0%D0%B7%D1%8A%D1%91%D0%BC%D1%8B-rj11-6p4c-%D0%BC%D0%BE%D0%B4%D1%83%D0%BB%D1%8C%D0%BD%D0%B0%D1%8F-%D0%B2%D0%B8%D0%BB%D0%BA%D0%B8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52400" y="39900224"/>
          <a:ext cx="609601" cy="6096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238125</xdr:colOff>
      <xdr:row>63</xdr:row>
      <xdr:rowOff>57150</xdr:rowOff>
    </xdr:from>
    <xdr:to>
      <xdr:col>0</xdr:col>
      <xdr:colOff>609600</xdr:colOff>
      <xdr:row>63</xdr:row>
      <xdr:rowOff>428625</xdr:rowOff>
    </xdr:to>
    <xdr:pic>
      <xdr:nvPicPr>
        <xdr:cNvPr id="129" name="Picture 1" descr="http://www.newrub.ru/8972-1-large_default/100-%D1%88%D1%82-%D0%BF%D1%80%D0%BE%D1%87%D0%BD%D1%8B%D0%B9-4-core-%D1%82%D0%B5%D0%BB%D0%B5%D1%84%D0%BE%D0%BD%D0%BD%D0%BE%D0%B9-%D1%81%D0%B5%D1%82%D0%B8-%D1%80%D0%B0%D0%B7%D1%8A%D1%91%D0%BC%D1%8B-rj11-6p4c-%D0%BC%D0%BE%D0%B4%D1%83%D0%BB%D1%8C%D0%BD%D0%B0%D1%8F-%D0%B2%D0%B8%D0%BB%D0%BA%D0%B8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38125" y="39443025"/>
          <a:ext cx="371475" cy="371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65</xdr:row>
      <xdr:rowOff>66674</xdr:rowOff>
    </xdr:from>
    <xdr:to>
      <xdr:col>0</xdr:col>
      <xdr:colOff>876300</xdr:colOff>
      <xdr:row>65</xdr:row>
      <xdr:rowOff>723899</xdr:rowOff>
    </xdr:to>
    <xdr:pic>
      <xdr:nvPicPr>
        <xdr:cNvPr id="130" name="Picture 7" descr="http://www.kross-sks.ru/netcat_files/119/74/Vilka_RJ_11_6P4C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8100" y="40605074"/>
          <a:ext cx="838200" cy="657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238126</xdr:colOff>
      <xdr:row>67</xdr:row>
      <xdr:rowOff>28575</xdr:rowOff>
    </xdr:from>
    <xdr:to>
      <xdr:col>0</xdr:col>
      <xdr:colOff>714375</xdr:colOff>
      <xdr:row>67</xdr:row>
      <xdr:rowOff>504824</xdr:rowOff>
    </xdr:to>
    <xdr:pic>
      <xdr:nvPicPr>
        <xdr:cNvPr id="131" name="Picture 8" descr="http://owler.pro/wa-data/public/shop/products/40/71/7140/images/3024/3024.970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38126" y="42014775"/>
          <a:ext cx="476249" cy="476249"/>
        </a:xfrm>
        <a:prstGeom prst="rect">
          <a:avLst/>
        </a:prstGeom>
        <a:noFill/>
      </xdr:spPr>
    </xdr:pic>
    <xdr:clientData/>
  </xdr:twoCellAnchor>
  <xdr:twoCellAnchor>
    <xdr:from>
      <xdr:col>0</xdr:col>
      <xdr:colOff>9525</xdr:colOff>
      <xdr:row>68</xdr:row>
      <xdr:rowOff>76200</xdr:rowOff>
    </xdr:from>
    <xdr:to>
      <xdr:col>0</xdr:col>
      <xdr:colOff>895350</xdr:colOff>
      <xdr:row>68</xdr:row>
      <xdr:rowOff>857250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525" y="42595800"/>
          <a:ext cx="885825" cy="7810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142875</xdr:colOff>
      <xdr:row>69</xdr:row>
      <xdr:rowOff>57149</xdr:rowOff>
    </xdr:from>
    <xdr:to>
      <xdr:col>0</xdr:col>
      <xdr:colOff>762000</xdr:colOff>
      <xdr:row>69</xdr:row>
      <xdr:rowOff>496728</xdr:rowOff>
    </xdr:to>
    <xdr:pic>
      <xdr:nvPicPr>
        <xdr:cNvPr id="133" name="Picture 9" descr="http://gsm-31.ru/pics/2_211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42875" y="43462574"/>
          <a:ext cx="619125" cy="4395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60</xdr:row>
      <xdr:rowOff>19050</xdr:rowOff>
    </xdr:from>
    <xdr:to>
      <xdr:col>0</xdr:col>
      <xdr:colOff>771525</xdr:colOff>
      <xdr:row>60</xdr:row>
      <xdr:rowOff>529590</xdr:rowOff>
    </xdr:to>
    <xdr:pic>
      <xdr:nvPicPr>
        <xdr:cNvPr id="134" name="Picture 10" descr="http://digisol.ru/wa-data/public/shop/products/95/05/30595/images/7979/7979.200x0.jpe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33350" y="36709350"/>
          <a:ext cx="638175" cy="51054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304801</xdr:colOff>
      <xdr:row>36</xdr:row>
      <xdr:rowOff>47626</xdr:rowOff>
    </xdr:from>
    <xdr:to>
      <xdr:col>0</xdr:col>
      <xdr:colOff>609601</xdr:colOff>
      <xdr:row>36</xdr:row>
      <xdr:rowOff>352426</xdr:rowOff>
    </xdr:to>
    <xdr:pic>
      <xdr:nvPicPr>
        <xdr:cNvPr id="69" name="Рисунок 68" descr="FE-EXIT.png"/>
        <xdr:cNvPicPr>
          <a:picLocks noChangeAspect="1"/>
        </xdr:cNvPicPr>
      </xdr:nvPicPr>
      <xdr:blipFill>
        <a:blip xmlns:r="http://schemas.openxmlformats.org/officeDocument/2006/relationships" r:embed="rId53" cstate="email"/>
        <a:stretch>
          <a:fillRect/>
        </a:stretch>
      </xdr:blipFill>
      <xdr:spPr>
        <a:xfrm>
          <a:off x="304801" y="21345526"/>
          <a:ext cx="304800" cy="3048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38</xdr:row>
      <xdr:rowOff>28575</xdr:rowOff>
    </xdr:from>
    <xdr:to>
      <xdr:col>0</xdr:col>
      <xdr:colOff>836806</xdr:colOff>
      <xdr:row>38</xdr:row>
      <xdr:rowOff>657225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23825" y="22850475"/>
          <a:ext cx="712981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39</xdr:row>
      <xdr:rowOff>26321</xdr:rowOff>
    </xdr:from>
    <xdr:to>
      <xdr:col>0</xdr:col>
      <xdr:colOff>809625</xdr:colOff>
      <xdr:row>39</xdr:row>
      <xdr:rowOff>656200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5250" y="23562596"/>
          <a:ext cx="714375" cy="6298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228601</xdr:colOff>
      <xdr:row>40</xdr:row>
      <xdr:rowOff>9525</xdr:rowOff>
    </xdr:from>
    <xdr:to>
      <xdr:col>0</xdr:col>
      <xdr:colOff>671514</xdr:colOff>
      <xdr:row>40</xdr:row>
      <xdr:rowOff>400050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28601" y="24260175"/>
          <a:ext cx="442913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47626</xdr:colOff>
      <xdr:row>41</xdr:row>
      <xdr:rowOff>47625</xdr:rowOff>
    </xdr:from>
    <xdr:to>
      <xdr:col>0</xdr:col>
      <xdr:colOff>866776</xdr:colOff>
      <xdr:row>41</xdr:row>
      <xdr:rowOff>769886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7626" y="27584400"/>
          <a:ext cx="819150" cy="72226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42</xdr:row>
      <xdr:rowOff>238125</xdr:rowOff>
    </xdr:from>
    <xdr:to>
      <xdr:col>0</xdr:col>
      <xdr:colOff>885128</xdr:colOff>
      <xdr:row>42</xdr:row>
      <xdr:rowOff>942975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5725" y="28632150"/>
          <a:ext cx="799403" cy="7048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76201</xdr:colOff>
      <xdr:row>43</xdr:row>
      <xdr:rowOff>523875</xdr:rowOff>
    </xdr:from>
    <xdr:to>
      <xdr:col>0</xdr:col>
      <xdr:colOff>853999</xdr:colOff>
      <xdr:row>43</xdr:row>
      <xdr:rowOff>1209675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6201" y="30203775"/>
          <a:ext cx="777798" cy="6858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66675</xdr:colOff>
      <xdr:row>44</xdr:row>
      <xdr:rowOff>161925</xdr:rowOff>
    </xdr:from>
    <xdr:to>
      <xdr:col>0</xdr:col>
      <xdr:colOff>914400</xdr:colOff>
      <xdr:row>44</xdr:row>
      <xdr:rowOff>909381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6675" y="31699200"/>
          <a:ext cx="847725" cy="74745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133351</xdr:colOff>
      <xdr:row>45</xdr:row>
      <xdr:rowOff>57150</xdr:rowOff>
    </xdr:from>
    <xdr:to>
      <xdr:col>0</xdr:col>
      <xdr:colOff>781051</xdr:colOff>
      <xdr:row>45</xdr:row>
      <xdr:rowOff>628240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33351" y="33594675"/>
          <a:ext cx="647700" cy="57109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66675</xdr:colOff>
      <xdr:row>46</xdr:row>
      <xdr:rowOff>266700</xdr:rowOff>
    </xdr:from>
    <xdr:to>
      <xdr:col>0</xdr:col>
      <xdr:colOff>898486</xdr:colOff>
      <xdr:row>46</xdr:row>
      <xdr:rowOff>1000125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5" y="34518600"/>
          <a:ext cx="831811" cy="7334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66676</xdr:colOff>
      <xdr:row>47</xdr:row>
      <xdr:rowOff>1438275</xdr:rowOff>
    </xdr:from>
    <xdr:to>
      <xdr:col>0</xdr:col>
      <xdr:colOff>844474</xdr:colOff>
      <xdr:row>47</xdr:row>
      <xdr:rowOff>2124075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6676" y="36976050"/>
          <a:ext cx="777798" cy="6858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48</xdr:row>
      <xdr:rowOff>1666875</xdr:rowOff>
    </xdr:from>
    <xdr:to>
      <xdr:col>0</xdr:col>
      <xdr:colOff>869911</xdr:colOff>
      <xdr:row>48</xdr:row>
      <xdr:rowOff>2400300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8100" y="41062275"/>
          <a:ext cx="831811" cy="7334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49</xdr:row>
      <xdr:rowOff>95250</xdr:rowOff>
    </xdr:from>
    <xdr:to>
      <xdr:col>0</xdr:col>
      <xdr:colOff>885825</xdr:colOff>
      <xdr:row>49</xdr:row>
      <xdr:rowOff>809113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6200" y="43776900"/>
          <a:ext cx="809625" cy="71386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50</xdr:row>
      <xdr:rowOff>57149</xdr:rowOff>
    </xdr:from>
    <xdr:to>
      <xdr:col>0</xdr:col>
      <xdr:colOff>886405</xdr:colOff>
      <xdr:row>50</xdr:row>
      <xdr:rowOff>771524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76200" y="44738924"/>
          <a:ext cx="810205" cy="7143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51</xdr:row>
      <xdr:rowOff>28575</xdr:rowOff>
    </xdr:from>
    <xdr:to>
      <xdr:col>0</xdr:col>
      <xdr:colOff>880714</xdr:colOff>
      <xdr:row>51</xdr:row>
      <xdr:rowOff>771525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8100" y="45567600"/>
          <a:ext cx="842614" cy="7429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47626</xdr:colOff>
      <xdr:row>52</xdr:row>
      <xdr:rowOff>47625</xdr:rowOff>
    </xdr:from>
    <xdr:to>
      <xdr:col>0</xdr:col>
      <xdr:colOff>885826</xdr:colOff>
      <xdr:row>52</xdr:row>
      <xdr:rowOff>786683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47626" y="47301150"/>
          <a:ext cx="838200" cy="73905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85726</xdr:colOff>
      <xdr:row>53</xdr:row>
      <xdr:rowOff>200025</xdr:rowOff>
    </xdr:from>
    <xdr:to>
      <xdr:col>0</xdr:col>
      <xdr:colOff>863524</xdr:colOff>
      <xdr:row>53</xdr:row>
      <xdr:rowOff>885825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5726" y="49310925"/>
          <a:ext cx="777798" cy="6858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54</xdr:row>
      <xdr:rowOff>1638300</xdr:rowOff>
    </xdr:from>
    <xdr:to>
      <xdr:col>0</xdr:col>
      <xdr:colOff>885128</xdr:colOff>
      <xdr:row>54</xdr:row>
      <xdr:rowOff>2343150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5725" y="51892200"/>
          <a:ext cx="799403" cy="7048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152400</xdr:colOff>
      <xdr:row>55</xdr:row>
      <xdr:rowOff>66675</xdr:rowOff>
    </xdr:from>
    <xdr:to>
      <xdr:col>0</xdr:col>
      <xdr:colOff>828675</xdr:colOff>
      <xdr:row>55</xdr:row>
      <xdr:rowOff>662960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52400" y="54606825"/>
          <a:ext cx="676275" cy="5962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142875</xdr:colOff>
      <xdr:row>56</xdr:row>
      <xdr:rowOff>38100</xdr:rowOff>
    </xdr:from>
    <xdr:to>
      <xdr:col>0</xdr:col>
      <xdr:colOff>790575</xdr:colOff>
      <xdr:row>56</xdr:row>
      <xdr:rowOff>399231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42875" y="55302150"/>
          <a:ext cx="647700" cy="36113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219075</xdr:colOff>
      <xdr:row>57</xdr:row>
      <xdr:rowOff>47625</xdr:rowOff>
    </xdr:from>
    <xdr:to>
      <xdr:col>0</xdr:col>
      <xdr:colOff>762000</xdr:colOff>
      <xdr:row>57</xdr:row>
      <xdr:rowOff>526333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19075" y="55740300"/>
          <a:ext cx="542925" cy="47870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161925</xdr:colOff>
      <xdr:row>17</xdr:row>
      <xdr:rowOff>85725</xdr:rowOff>
    </xdr:from>
    <xdr:to>
      <xdr:col>0</xdr:col>
      <xdr:colOff>733425</xdr:colOff>
      <xdr:row>17</xdr:row>
      <xdr:rowOff>512708</xdr:rowOff>
    </xdr:to>
    <xdr:pic>
      <xdr:nvPicPr>
        <xdr:cNvPr id="150" name="Рисунок 24" descr="a-5.jpg"/>
        <xdr:cNvPicPr>
          <a:picLocks noChangeAspect="1"/>
        </xdr:cNvPicPr>
      </xdr:nvPicPr>
      <xdr:blipFill>
        <a:blip xmlns:r="http://schemas.openxmlformats.org/officeDocument/2006/relationships" r:embed="rId24" cstate="email"/>
        <a:srcRect/>
        <a:stretch>
          <a:fillRect/>
        </a:stretch>
      </xdr:blipFill>
      <xdr:spPr bwMode="auto">
        <a:xfrm>
          <a:off x="161925" y="9191625"/>
          <a:ext cx="571500" cy="4269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18</xdr:row>
      <xdr:rowOff>28576</xdr:rowOff>
    </xdr:from>
    <xdr:to>
      <xdr:col>0</xdr:col>
      <xdr:colOff>771525</xdr:colOff>
      <xdr:row>18</xdr:row>
      <xdr:rowOff>505374</xdr:rowOff>
    </xdr:to>
    <xdr:pic>
      <xdr:nvPicPr>
        <xdr:cNvPr id="151" name="Рисунок 24" descr="a-5.jpg"/>
        <xdr:cNvPicPr>
          <a:picLocks noChangeAspect="1"/>
        </xdr:cNvPicPr>
      </xdr:nvPicPr>
      <xdr:blipFill>
        <a:blip xmlns:r="http://schemas.openxmlformats.org/officeDocument/2006/relationships" r:embed="rId24" cstate="email"/>
        <a:srcRect/>
        <a:stretch>
          <a:fillRect/>
        </a:stretch>
      </xdr:blipFill>
      <xdr:spPr bwMode="auto">
        <a:xfrm>
          <a:off x="133350" y="9705976"/>
          <a:ext cx="638175" cy="4767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19</xdr:row>
      <xdr:rowOff>38100</xdr:rowOff>
    </xdr:from>
    <xdr:to>
      <xdr:col>0</xdr:col>
      <xdr:colOff>714375</xdr:colOff>
      <xdr:row>19</xdr:row>
      <xdr:rowOff>507781</xdr:rowOff>
    </xdr:to>
    <xdr:pic>
      <xdr:nvPicPr>
        <xdr:cNvPr id="153" name="Рисунок 24" descr="a-5.jpg"/>
        <xdr:cNvPicPr>
          <a:picLocks noChangeAspect="1"/>
        </xdr:cNvPicPr>
      </xdr:nvPicPr>
      <xdr:blipFill>
        <a:blip xmlns:r="http://schemas.openxmlformats.org/officeDocument/2006/relationships" r:embed="rId24" cstate="email"/>
        <a:srcRect/>
        <a:stretch>
          <a:fillRect/>
        </a:stretch>
      </xdr:blipFill>
      <xdr:spPr bwMode="auto">
        <a:xfrm>
          <a:off x="85725" y="10287000"/>
          <a:ext cx="628650" cy="469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41</xdr:row>
      <xdr:rowOff>409576</xdr:rowOff>
    </xdr:from>
    <xdr:to>
      <xdr:col>0</xdr:col>
      <xdr:colOff>608239</xdr:colOff>
      <xdr:row>41</xdr:row>
      <xdr:rowOff>409576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4105276"/>
          <a:ext cx="57013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45</xdr:row>
      <xdr:rowOff>381000</xdr:rowOff>
    </xdr:from>
    <xdr:to>
      <xdr:col>0</xdr:col>
      <xdr:colOff>607172</xdr:colOff>
      <xdr:row>45</xdr:row>
      <xdr:rowOff>381000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4867275"/>
          <a:ext cx="55002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46</xdr:row>
      <xdr:rowOff>361951</xdr:rowOff>
    </xdr:from>
    <xdr:to>
      <xdr:col>0</xdr:col>
      <xdr:colOff>611971</xdr:colOff>
      <xdr:row>47</xdr:row>
      <xdr:rowOff>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5057776"/>
          <a:ext cx="602446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47</xdr:row>
      <xdr:rowOff>438150</xdr:rowOff>
    </xdr:from>
    <xdr:to>
      <xdr:col>0</xdr:col>
      <xdr:colOff>608626</xdr:colOff>
      <xdr:row>48</xdr:row>
      <xdr:rowOff>0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250" t="9821" r="14688" b="11607"/>
        <a:stretch/>
      </xdr:blipFill>
      <xdr:spPr>
        <a:xfrm>
          <a:off x="47625" y="5248275"/>
          <a:ext cx="56100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42181</xdr:colOff>
      <xdr:row>48</xdr:row>
      <xdr:rowOff>381000</xdr:rowOff>
    </xdr:from>
    <xdr:to>
      <xdr:col>0</xdr:col>
      <xdr:colOff>609600</xdr:colOff>
      <xdr:row>49</xdr:row>
      <xdr:rowOff>1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752" t="7501" r="12239" b="11719"/>
        <a:stretch/>
      </xdr:blipFill>
      <xdr:spPr>
        <a:xfrm>
          <a:off x="42181" y="5438775"/>
          <a:ext cx="567419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50</xdr:row>
      <xdr:rowOff>438151</xdr:rowOff>
    </xdr:from>
    <xdr:to>
      <xdr:col>0</xdr:col>
      <xdr:colOff>609976</xdr:colOff>
      <xdr:row>51</xdr:row>
      <xdr:rowOff>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6" y="5819776"/>
          <a:ext cx="60045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51</xdr:row>
      <xdr:rowOff>390525</xdr:rowOff>
    </xdr:from>
    <xdr:to>
      <xdr:col>0</xdr:col>
      <xdr:colOff>609600</xdr:colOff>
      <xdr:row>52</xdr:row>
      <xdr:rowOff>3604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6010275"/>
          <a:ext cx="571500" cy="360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57</xdr:row>
      <xdr:rowOff>542925</xdr:rowOff>
    </xdr:from>
    <xdr:to>
      <xdr:col>0</xdr:col>
      <xdr:colOff>609600</xdr:colOff>
      <xdr:row>58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7153275"/>
          <a:ext cx="57150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59</xdr:row>
      <xdr:rowOff>504825</xdr:rowOff>
    </xdr:from>
    <xdr:to>
      <xdr:col>0</xdr:col>
      <xdr:colOff>611970</xdr:colOff>
      <xdr:row>60</xdr:row>
      <xdr:rowOff>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099" y="7534275"/>
          <a:ext cx="573871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60</xdr:row>
      <xdr:rowOff>514350</xdr:rowOff>
    </xdr:from>
    <xdr:to>
      <xdr:col>0</xdr:col>
      <xdr:colOff>609600</xdr:colOff>
      <xdr:row>61</xdr:row>
      <xdr:rowOff>1562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7724775"/>
          <a:ext cx="581025" cy="156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61</xdr:row>
      <xdr:rowOff>600075</xdr:rowOff>
    </xdr:from>
    <xdr:to>
      <xdr:col>0</xdr:col>
      <xdr:colOff>605951</xdr:colOff>
      <xdr:row>62</xdr:row>
      <xdr:rowOff>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7915275"/>
          <a:ext cx="58690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66</xdr:row>
      <xdr:rowOff>295275</xdr:rowOff>
    </xdr:from>
    <xdr:to>
      <xdr:col>0</xdr:col>
      <xdr:colOff>608239</xdr:colOff>
      <xdr:row>67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8867775"/>
          <a:ext cx="59871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68</xdr:row>
      <xdr:rowOff>285750</xdr:rowOff>
    </xdr:from>
    <xdr:to>
      <xdr:col>0</xdr:col>
      <xdr:colOff>607250</xdr:colOff>
      <xdr:row>69</xdr:row>
      <xdr:rowOff>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9248775"/>
          <a:ext cx="597725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69</xdr:row>
      <xdr:rowOff>552450</xdr:rowOff>
    </xdr:from>
    <xdr:to>
      <xdr:col>0</xdr:col>
      <xdr:colOff>609600</xdr:colOff>
      <xdr:row>70</xdr:row>
      <xdr:rowOff>1615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9439275"/>
          <a:ext cx="552449" cy="161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9525</xdr:rowOff>
    </xdr:from>
    <xdr:to>
      <xdr:col>6</xdr:col>
      <xdr:colOff>330989</xdr:colOff>
      <xdr:row>3</xdr:row>
      <xdr:rowOff>222675</xdr:rowOff>
    </xdr:to>
    <xdr:pic>
      <xdr:nvPicPr>
        <xdr:cNvPr id="28" name="Рисунок 9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810125" y="9525"/>
          <a:ext cx="1607339" cy="91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114301</xdr:colOff>
      <xdr:row>25</xdr:row>
      <xdr:rowOff>0</xdr:rowOff>
    </xdr:from>
    <xdr:to>
      <xdr:col>1</xdr:col>
      <xdr:colOff>1</xdr:colOff>
      <xdr:row>25</xdr:row>
      <xdr:rowOff>0</xdr:rowOff>
    </xdr:to>
    <xdr:grpSp>
      <xdr:nvGrpSpPr>
        <xdr:cNvPr id="29" name="Группа 28"/>
        <xdr:cNvGrpSpPr/>
      </xdr:nvGrpSpPr>
      <xdr:grpSpPr>
        <a:xfrm>
          <a:off x="114301" y="10877550"/>
          <a:ext cx="819150" cy="0"/>
          <a:chOff x="33617" y="4151779"/>
          <a:chExt cx="1100009" cy="600075"/>
        </a:xfrm>
      </xdr:grpSpPr>
      <xdr:pic>
        <xdr:nvPicPr>
          <xdr:cNvPr id="30" name="Рисунок 29"/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-1" r="29134"/>
          <a:stretch/>
        </xdr:blipFill>
        <xdr:spPr>
          <a:xfrm>
            <a:off x="809626" y="4238624"/>
            <a:ext cx="324000" cy="457199"/>
          </a:xfrm>
          <a:prstGeom prst="rect">
            <a:avLst/>
          </a:prstGeom>
        </xdr:spPr>
      </xdr:pic>
      <xdr:pic>
        <xdr:nvPicPr>
          <xdr:cNvPr id="31" name="Рисунок 30" descr="http://videodomofon.by/wp-content/uploads/2016/10/fe-70-ch-orion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33617" y="4151779"/>
            <a:ext cx="911802" cy="600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104775</xdr:colOff>
      <xdr:row>27</xdr:row>
      <xdr:rowOff>1</xdr:rowOff>
    </xdr:from>
    <xdr:to>
      <xdr:col>1</xdr:col>
      <xdr:colOff>76200</xdr:colOff>
      <xdr:row>27</xdr:row>
      <xdr:rowOff>1</xdr:rowOff>
    </xdr:to>
    <xdr:grpSp>
      <xdr:nvGrpSpPr>
        <xdr:cNvPr id="32" name="Группа 31"/>
        <xdr:cNvGrpSpPr/>
      </xdr:nvGrpSpPr>
      <xdr:grpSpPr>
        <a:xfrm>
          <a:off x="104775" y="11734801"/>
          <a:ext cx="904875" cy="0"/>
          <a:chOff x="38101" y="7096125"/>
          <a:chExt cx="1314450" cy="590551"/>
        </a:xfrm>
      </xdr:grpSpPr>
      <xdr:pic>
        <xdr:nvPicPr>
          <xdr:cNvPr id="33" name="Рисунок 32"/>
          <xdr:cNvPicPr>
            <a:picLocks noChangeAspect="1"/>
          </xdr:cNvPicPr>
        </xdr:nvPicPr>
        <xdr:blipFill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38101" y="7096125"/>
            <a:ext cx="857250" cy="569923"/>
          </a:xfrm>
          <a:prstGeom prst="rect">
            <a:avLst/>
          </a:prstGeom>
        </xdr:spPr>
      </xdr:pic>
      <xdr:pic>
        <xdr:nvPicPr>
          <xdr:cNvPr id="34" name="Рисунок 33"/>
          <xdr:cNvPicPr>
            <a:picLocks noChangeAspect="1"/>
          </xdr:cNvPicPr>
        </xdr:nvPicPr>
        <xdr:blipFill>
          <a:blip xmlns:r="http://schemas.openxmlformats.org/officeDocument/2006/relationships" r:embed="rId16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62001" y="7096126"/>
            <a:ext cx="590550" cy="5905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114301</xdr:colOff>
      <xdr:row>18</xdr:row>
      <xdr:rowOff>0</xdr:rowOff>
    </xdr:from>
    <xdr:to>
      <xdr:col>1</xdr:col>
      <xdr:colOff>1</xdr:colOff>
      <xdr:row>18</xdr:row>
      <xdr:rowOff>0</xdr:rowOff>
    </xdr:to>
    <xdr:grpSp>
      <xdr:nvGrpSpPr>
        <xdr:cNvPr id="38" name="Группа 37"/>
        <xdr:cNvGrpSpPr/>
      </xdr:nvGrpSpPr>
      <xdr:grpSpPr>
        <a:xfrm>
          <a:off x="114301" y="8115300"/>
          <a:ext cx="819150" cy="0"/>
          <a:chOff x="33617" y="4151779"/>
          <a:chExt cx="1100009" cy="600075"/>
        </a:xfrm>
      </xdr:grpSpPr>
      <xdr:pic>
        <xdr:nvPicPr>
          <xdr:cNvPr id="39" name="Рисунок 38"/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-1" r="29134"/>
          <a:stretch/>
        </xdr:blipFill>
        <xdr:spPr>
          <a:xfrm>
            <a:off x="809626" y="4238624"/>
            <a:ext cx="324000" cy="457199"/>
          </a:xfrm>
          <a:prstGeom prst="rect">
            <a:avLst/>
          </a:prstGeom>
        </xdr:spPr>
      </xdr:pic>
      <xdr:pic>
        <xdr:nvPicPr>
          <xdr:cNvPr id="40" name="Рисунок 39" descr="http://videodomofon.by/wp-content/uploads/2016/10/fe-70-ch-orion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33617" y="4151779"/>
            <a:ext cx="911802" cy="600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114301</xdr:colOff>
      <xdr:row>10</xdr:row>
      <xdr:rowOff>0</xdr:rowOff>
    </xdr:from>
    <xdr:to>
      <xdr:col>1</xdr:col>
      <xdr:colOff>1</xdr:colOff>
      <xdr:row>10</xdr:row>
      <xdr:rowOff>0</xdr:rowOff>
    </xdr:to>
    <xdr:grpSp>
      <xdr:nvGrpSpPr>
        <xdr:cNvPr id="47" name="Группа 46"/>
        <xdr:cNvGrpSpPr/>
      </xdr:nvGrpSpPr>
      <xdr:grpSpPr>
        <a:xfrm>
          <a:off x="114301" y="3771900"/>
          <a:ext cx="819150" cy="0"/>
          <a:chOff x="33617" y="4151779"/>
          <a:chExt cx="1100009" cy="600075"/>
        </a:xfrm>
      </xdr:grpSpPr>
      <xdr:pic>
        <xdr:nvPicPr>
          <xdr:cNvPr id="48" name="Рисунок 47"/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-1" r="29134"/>
          <a:stretch/>
        </xdr:blipFill>
        <xdr:spPr>
          <a:xfrm>
            <a:off x="809626" y="4238624"/>
            <a:ext cx="324000" cy="457199"/>
          </a:xfrm>
          <a:prstGeom prst="rect">
            <a:avLst/>
          </a:prstGeom>
        </xdr:spPr>
      </xdr:pic>
      <xdr:pic>
        <xdr:nvPicPr>
          <xdr:cNvPr id="49" name="Рисунок 48" descr="http://videodomofon.by/wp-content/uploads/2016/10/fe-70-ch-orion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33617" y="4151779"/>
            <a:ext cx="911802" cy="600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104775</xdr:colOff>
      <xdr:row>12</xdr:row>
      <xdr:rowOff>1</xdr:rowOff>
    </xdr:from>
    <xdr:to>
      <xdr:col>1</xdr:col>
      <xdr:colOff>76200</xdr:colOff>
      <xdr:row>12</xdr:row>
      <xdr:rowOff>1</xdr:rowOff>
    </xdr:to>
    <xdr:grpSp>
      <xdr:nvGrpSpPr>
        <xdr:cNvPr id="50" name="Группа 49"/>
        <xdr:cNvGrpSpPr/>
      </xdr:nvGrpSpPr>
      <xdr:grpSpPr>
        <a:xfrm>
          <a:off x="104775" y="5200651"/>
          <a:ext cx="904875" cy="0"/>
          <a:chOff x="38101" y="7096125"/>
          <a:chExt cx="1314450" cy="590551"/>
        </a:xfrm>
      </xdr:grpSpPr>
      <xdr:pic>
        <xdr:nvPicPr>
          <xdr:cNvPr id="51" name="Рисунок 50"/>
          <xdr:cNvPicPr>
            <a:picLocks noChangeAspect="1"/>
          </xdr:cNvPicPr>
        </xdr:nvPicPr>
        <xdr:blipFill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38101" y="7096125"/>
            <a:ext cx="857250" cy="569923"/>
          </a:xfrm>
          <a:prstGeom prst="rect">
            <a:avLst/>
          </a:prstGeom>
        </xdr:spPr>
      </xdr:pic>
      <xdr:pic>
        <xdr:nvPicPr>
          <xdr:cNvPr id="52" name="Рисунок 51"/>
          <xdr:cNvPicPr>
            <a:picLocks noChangeAspect="1"/>
          </xdr:cNvPicPr>
        </xdr:nvPicPr>
        <xdr:blipFill>
          <a:blip xmlns:r="http://schemas.openxmlformats.org/officeDocument/2006/relationships" r:embed="rId16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62001" y="7096126"/>
            <a:ext cx="590550" cy="5905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38100</xdr:colOff>
      <xdr:row>13</xdr:row>
      <xdr:rowOff>0</xdr:rowOff>
    </xdr:from>
    <xdr:to>
      <xdr:col>1</xdr:col>
      <xdr:colOff>123825</xdr:colOff>
      <xdr:row>13</xdr:row>
      <xdr:rowOff>0</xdr:rowOff>
    </xdr:to>
    <xdr:grpSp>
      <xdr:nvGrpSpPr>
        <xdr:cNvPr id="53" name="Группа 52"/>
        <xdr:cNvGrpSpPr/>
      </xdr:nvGrpSpPr>
      <xdr:grpSpPr>
        <a:xfrm>
          <a:off x="38100" y="5915025"/>
          <a:ext cx="1019175" cy="0"/>
          <a:chOff x="47625" y="8620126"/>
          <a:chExt cx="1314450" cy="590550"/>
        </a:xfrm>
      </xdr:grpSpPr>
      <xdr:pic>
        <xdr:nvPicPr>
          <xdr:cNvPr id="54" name="Рисунок 53"/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47625" y="8620126"/>
            <a:ext cx="866775" cy="576256"/>
          </a:xfrm>
          <a:prstGeom prst="rect">
            <a:avLst/>
          </a:prstGeom>
        </xdr:spPr>
      </xdr:pic>
      <xdr:pic>
        <xdr:nvPicPr>
          <xdr:cNvPr id="55" name="Рисунок 54"/>
          <xdr:cNvPicPr>
            <a:picLocks noChangeAspect="1"/>
          </xdr:cNvPicPr>
        </xdr:nvPicPr>
        <xdr:blipFill>
          <a:blip xmlns:r="http://schemas.openxmlformats.org/officeDocument/2006/relationships" r:embed="rId17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771525" y="8620126"/>
            <a:ext cx="590550" cy="5905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161925</xdr:colOff>
      <xdr:row>7</xdr:row>
      <xdr:rowOff>85724</xdr:rowOff>
    </xdr:from>
    <xdr:to>
      <xdr:col>0</xdr:col>
      <xdr:colOff>766880</xdr:colOff>
      <xdr:row>7</xdr:row>
      <xdr:rowOff>619125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61925" y="1714499"/>
          <a:ext cx="604955" cy="53340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8</xdr:row>
      <xdr:rowOff>38100</xdr:rowOff>
    </xdr:from>
    <xdr:to>
      <xdr:col>0</xdr:col>
      <xdr:colOff>771525</xdr:colOff>
      <xdr:row>8</xdr:row>
      <xdr:rowOff>651182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6200" y="2381250"/>
          <a:ext cx="695325" cy="6130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9</xdr:row>
      <xdr:rowOff>28575</xdr:rowOff>
    </xdr:from>
    <xdr:to>
      <xdr:col>0</xdr:col>
      <xdr:colOff>828675</xdr:colOff>
      <xdr:row>9</xdr:row>
      <xdr:rowOff>683649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5725" y="3086100"/>
          <a:ext cx="742950" cy="65507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85726</xdr:colOff>
      <xdr:row>10</xdr:row>
      <xdr:rowOff>28575</xdr:rowOff>
    </xdr:from>
    <xdr:to>
      <xdr:col>0</xdr:col>
      <xdr:colOff>828676</xdr:colOff>
      <xdr:row>10</xdr:row>
      <xdr:rowOff>683649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5726" y="3800475"/>
          <a:ext cx="742950" cy="65507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95251</xdr:colOff>
      <xdr:row>11</xdr:row>
      <xdr:rowOff>28576</xdr:rowOff>
    </xdr:from>
    <xdr:to>
      <xdr:col>0</xdr:col>
      <xdr:colOff>800100</xdr:colOff>
      <xdr:row>11</xdr:row>
      <xdr:rowOff>650056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1" y="4514851"/>
          <a:ext cx="704849" cy="6214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76201</xdr:colOff>
      <xdr:row>12</xdr:row>
      <xdr:rowOff>38100</xdr:rowOff>
    </xdr:from>
    <xdr:to>
      <xdr:col>0</xdr:col>
      <xdr:colOff>781051</xdr:colOff>
      <xdr:row>12</xdr:row>
      <xdr:rowOff>659581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6201" y="5238750"/>
          <a:ext cx="704850" cy="6214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95251</xdr:colOff>
      <xdr:row>13</xdr:row>
      <xdr:rowOff>28575</xdr:rowOff>
    </xdr:from>
    <xdr:to>
      <xdr:col>0</xdr:col>
      <xdr:colOff>800101</xdr:colOff>
      <xdr:row>13</xdr:row>
      <xdr:rowOff>650056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1" y="5943600"/>
          <a:ext cx="704850" cy="62148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304801</xdr:colOff>
      <xdr:row>24</xdr:row>
      <xdr:rowOff>47626</xdr:rowOff>
    </xdr:from>
    <xdr:to>
      <xdr:col>0</xdr:col>
      <xdr:colOff>609601</xdr:colOff>
      <xdr:row>24</xdr:row>
      <xdr:rowOff>352426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04801" y="10496551"/>
          <a:ext cx="304800" cy="30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276225</xdr:colOff>
      <xdr:row>25</xdr:row>
      <xdr:rowOff>38100</xdr:rowOff>
    </xdr:from>
    <xdr:to>
      <xdr:col>0</xdr:col>
      <xdr:colOff>638175</xdr:colOff>
      <xdr:row>25</xdr:row>
      <xdr:rowOff>400050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76225" y="1091565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26</xdr:row>
      <xdr:rowOff>38100</xdr:rowOff>
    </xdr:from>
    <xdr:to>
      <xdr:col>0</xdr:col>
      <xdr:colOff>628650</xdr:colOff>
      <xdr:row>26</xdr:row>
      <xdr:rowOff>400050</xdr:rowOff>
    </xdr:to>
    <xdr:pic>
      <xdr:nvPicPr>
        <xdr:cNvPr id="6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66700" y="11344275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304800</xdr:colOff>
      <xdr:row>15</xdr:row>
      <xdr:rowOff>57150</xdr:rowOff>
    </xdr:from>
    <xdr:to>
      <xdr:col>0</xdr:col>
      <xdr:colOff>638175</xdr:colOff>
      <xdr:row>15</xdr:row>
      <xdr:rowOff>390525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04800" y="6886575"/>
          <a:ext cx="333375" cy="333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247650</xdr:colOff>
      <xdr:row>16</xdr:row>
      <xdr:rowOff>38100</xdr:rowOff>
    </xdr:from>
    <xdr:to>
      <xdr:col>0</xdr:col>
      <xdr:colOff>609600</xdr:colOff>
      <xdr:row>16</xdr:row>
      <xdr:rowOff>400050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47650" y="729615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209551</xdr:colOff>
      <xdr:row>17</xdr:row>
      <xdr:rowOff>28576</xdr:rowOff>
    </xdr:from>
    <xdr:to>
      <xdr:col>0</xdr:col>
      <xdr:colOff>590551</xdr:colOff>
      <xdr:row>17</xdr:row>
      <xdr:rowOff>409576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09551" y="7715251"/>
          <a:ext cx="381000" cy="381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247650</xdr:colOff>
      <xdr:row>18</xdr:row>
      <xdr:rowOff>38100</xdr:rowOff>
    </xdr:from>
    <xdr:to>
      <xdr:col>0</xdr:col>
      <xdr:colOff>600075</xdr:colOff>
      <xdr:row>18</xdr:row>
      <xdr:rowOff>390525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47650" y="8153400"/>
          <a:ext cx="352425" cy="352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247650</xdr:colOff>
      <xdr:row>19</xdr:row>
      <xdr:rowOff>38100</xdr:rowOff>
    </xdr:from>
    <xdr:to>
      <xdr:col>0</xdr:col>
      <xdr:colOff>619125</xdr:colOff>
      <xdr:row>19</xdr:row>
      <xdr:rowOff>409575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47650" y="8582025"/>
          <a:ext cx="371475" cy="371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266701</xdr:colOff>
      <xdr:row>20</xdr:row>
      <xdr:rowOff>9526</xdr:rowOff>
    </xdr:from>
    <xdr:to>
      <xdr:col>0</xdr:col>
      <xdr:colOff>647701</xdr:colOff>
      <xdr:row>20</xdr:row>
      <xdr:rowOff>390526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66701" y="8982076"/>
          <a:ext cx="381000" cy="381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247650</xdr:colOff>
      <xdr:row>21</xdr:row>
      <xdr:rowOff>28575</xdr:rowOff>
    </xdr:from>
    <xdr:to>
      <xdr:col>0</xdr:col>
      <xdr:colOff>628650</xdr:colOff>
      <xdr:row>21</xdr:row>
      <xdr:rowOff>409575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47650" y="9429750"/>
          <a:ext cx="381000" cy="381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247651</xdr:colOff>
      <xdr:row>22</xdr:row>
      <xdr:rowOff>9526</xdr:rowOff>
    </xdr:from>
    <xdr:to>
      <xdr:col>0</xdr:col>
      <xdr:colOff>619125</xdr:colOff>
      <xdr:row>22</xdr:row>
      <xdr:rowOff>381000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47651" y="9839326"/>
          <a:ext cx="371474" cy="3714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276225</xdr:colOff>
      <xdr:row>28</xdr:row>
      <xdr:rowOff>47624</xdr:rowOff>
    </xdr:from>
    <xdr:to>
      <xdr:col>0</xdr:col>
      <xdr:colOff>609600</xdr:colOff>
      <xdr:row>28</xdr:row>
      <xdr:rowOff>464343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76225" y="11972924"/>
          <a:ext cx="333375" cy="4167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228600</xdr:colOff>
      <xdr:row>29</xdr:row>
      <xdr:rowOff>21431</xdr:rowOff>
    </xdr:from>
    <xdr:to>
      <xdr:col>0</xdr:col>
      <xdr:colOff>590550</xdr:colOff>
      <xdr:row>29</xdr:row>
      <xdr:rowOff>473869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28600" y="12461081"/>
          <a:ext cx="361950" cy="4524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247651</xdr:colOff>
      <xdr:row>30</xdr:row>
      <xdr:rowOff>35718</xdr:rowOff>
    </xdr:from>
    <xdr:to>
      <xdr:col>0</xdr:col>
      <xdr:colOff>584837</xdr:colOff>
      <xdr:row>30</xdr:row>
      <xdr:rowOff>457200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47651" y="12989718"/>
          <a:ext cx="337186" cy="4214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31</xdr:row>
      <xdr:rowOff>9525</xdr:rowOff>
    </xdr:from>
    <xdr:to>
      <xdr:col>0</xdr:col>
      <xdr:colOff>638175</xdr:colOff>
      <xdr:row>31</xdr:row>
      <xdr:rowOff>473869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66700" y="13477875"/>
          <a:ext cx="371475" cy="464344"/>
        </a:xfrm>
        <a:prstGeom prst="rect">
          <a:avLst/>
        </a:prstGeom>
        <a:noFill/>
      </xdr:spPr>
    </xdr:pic>
    <xdr:clientData/>
  </xdr:twoCellAnchor>
  <xdr:twoCellAnchor>
    <xdr:from>
      <xdr:col>0</xdr:col>
      <xdr:colOff>47626</xdr:colOff>
      <xdr:row>34</xdr:row>
      <xdr:rowOff>885825</xdr:rowOff>
    </xdr:from>
    <xdr:to>
      <xdr:col>0</xdr:col>
      <xdr:colOff>890240</xdr:colOff>
      <xdr:row>34</xdr:row>
      <xdr:rowOff>1628775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7626" y="15487650"/>
          <a:ext cx="842614" cy="7429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57150</xdr:colOff>
      <xdr:row>35</xdr:row>
      <xdr:rowOff>876300</xdr:rowOff>
    </xdr:from>
    <xdr:to>
      <xdr:col>0</xdr:col>
      <xdr:colOff>878159</xdr:colOff>
      <xdr:row>35</xdr:row>
      <xdr:rowOff>1600200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7150" y="18049875"/>
          <a:ext cx="821009" cy="723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28575</xdr:colOff>
      <xdr:row>36</xdr:row>
      <xdr:rowOff>819150</xdr:rowOff>
    </xdr:from>
    <xdr:to>
      <xdr:col>0</xdr:col>
      <xdr:colOff>895350</xdr:colOff>
      <xdr:row>36</xdr:row>
      <xdr:rowOff>1583403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8575" y="20564475"/>
          <a:ext cx="866775" cy="76425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47625</xdr:colOff>
      <xdr:row>37</xdr:row>
      <xdr:rowOff>838200</xdr:rowOff>
    </xdr:from>
    <xdr:to>
      <xdr:col>0</xdr:col>
      <xdr:colOff>879436</xdr:colOff>
      <xdr:row>37</xdr:row>
      <xdr:rowOff>1571625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7625" y="23155275"/>
          <a:ext cx="831811" cy="7334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47626</xdr:colOff>
      <xdr:row>39</xdr:row>
      <xdr:rowOff>733425</xdr:rowOff>
    </xdr:from>
    <xdr:to>
      <xdr:col>0</xdr:col>
      <xdr:colOff>866776</xdr:colOff>
      <xdr:row>39</xdr:row>
      <xdr:rowOff>1455686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7626" y="25812750"/>
          <a:ext cx="819150" cy="72226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123825</xdr:colOff>
      <xdr:row>40</xdr:row>
      <xdr:rowOff>771525</xdr:rowOff>
    </xdr:from>
    <xdr:to>
      <xdr:col>0</xdr:col>
      <xdr:colOff>828674</xdr:colOff>
      <xdr:row>40</xdr:row>
      <xdr:rowOff>1393005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23825" y="28422600"/>
          <a:ext cx="704849" cy="6214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28575</xdr:colOff>
      <xdr:row>41</xdr:row>
      <xdr:rowOff>762000</xdr:rowOff>
    </xdr:from>
    <xdr:to>
      <xdr:col>0</xdr:col>
      <xdr:colOff>914400</xdr:colOff>
      <xdr:row>41</xdr:row>
      <xdr:rowOff>1543050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8575" y="28984575"/>
          <a:ext cx="885825" cy="7810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28575</xdr:colOff>
      <xdr:row>42</xdr:row>
      <xdr:rowOff>838200</xdr:rowOff>
    </xdr:from>
    <xdr:to>
      <xdr:col>0</xdr:col>
      <xdr:colOff>876300</xdr:colOff>
      <xdr:row>42</xdr:row>
      <xdr:rowOff>1585656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8575" y="31489650"/>
          <a:ext cx="847725" cy="74745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28575</xdr:colOff>
      <xdr:row>43</xdr:row>
      <xdr:rowOff>762000</xdr:rowOff>
    </xdr:from>
    <xdr:to>
      <xdr:col>0</xdr:col>
      <xdr:colOff>914400</xdr:colOff>
      <xdr:row>43</xdr:row>
      <xdr:rowOff>1543050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8575" y="33985200"/>
          <a:ext cx="885825" cy="7810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28576</xdr:colOff>
      <xdr:row>44</xdr:row>
      <xdr:rowOff>790575</xdr:rowOff>
    </xdr:from>
    <xdr:to>
      <xdr:col>0</xdr:col>
      <xdr:colOff>871190</xdr:colOff>
      <xdr:row>44</xdr:row>
      <xdr:rowOff>1533525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8576" y="36442650"/>
          <a:ext cx="842614" cy="7429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45</xdr:row>
      <xdr:rowOff>800100</xdr:rowOff>
    </xdr:from>
    <xdr:to>
      <xdr:col>0</xdr:col>
      <xdr:colOff>891517</xdr:colOff>
      <xdr:row>45</xdr:row>
      <xdr:rowOff>1552575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8100" y="38881050"/>
          <a:ext cx="853417" cy="752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46</xdr:row>
      <xdr:rowOff>866775</xdr:rowOff>
    </xdr:from>
    <xdr:to>
      <xdr:col>0</xdr:col>
      <xdr:colOff>897209</xdr:colOff>
      <xdr:row>46</xdr:row>
      <xdr:rowOff>1590675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6200" y="41519475"/>
          <a:ext cx="821009" cy="723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57151</xdr:colOff>
      <xdr:row>33</xdr:row>
      <xdr:rowOff>819150</xdr:rowOff>
    </xdr:from>
    <xdr:to>
      <xdr:col>0</xdr:col>
      <xdr:colOff>895351</xdr:colOff>
      <xdr:row>33</xdr:row>
      <xdr:rowOff>1558208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7151" y="14992350"/>
          <a:ext cx="838200" cy="739058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K76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D9" sqref="D9"/>
    </sheetView>
  </sheetViews>
  <sheetFormatPr defaultRowHeight="15"/>
  <cols>
    <col min="1" max="1" width="14" customWidth="1"/>
    <col min="2" max="2" width="15.140625" style="39" customWidth="1"/>
    <col min="3" max="3" width="7.7109375" customWidth="1"/>
    <col min="4" max="4" width="33.5703125" style="22" customWidth="1"/>
    <col min="5" max="5" width="11" style="22" customWidth="1"/>
    <col min="6" max="6" width="8.5703125" customWidth="1"/>
    <col min="7" max="7" width="8.5703125" bestFit="1" customWidth="1"/>
    <col min="8" max="8" width="13.5703125" customWidth="1"/>
    <col min="9" max="9" width="8.5703125" style="34" hidden="1" customWidth="1"/>
    <col min="10" max="10" width="8.85546875" hidden="1" customWidth="1"/>
    <col min="11" max="11" width="8.140625" customWidth="1"/>
  </cols>
  <sheetData>
    <row r="1" spans="1:10">
      <c r="A1" s="21" t="s">
        <v>663</v>
      </c>
      <c r="B1" s="38"/>
      <c r="C1" s="21"/>
      <c r="D1" s="21"/>
      <c r="E1" s="21"/>
    </row>
    <row r="2" spans="1:10" ht="20.25" customHeight="1">
      <c r="A2" s="105" t="s">
        <v>322</v>
      </c>
      <c r="B2" s="105"/>
      <c r="C2" s="105"/>
      <c r="D2" s="105"/>
      <c r="E2" s="30"/>
      <c r="F2" s="3"/>
      <c r="G2" s="4"/>
      <c r="H2" s="4"/>
      <c r="I2" s="35"/>
      <c r="J2" s="5"/>
    </row>
    <row r="3" spans="1:10" ht="20.25" customHeight="1">
      <c r="A3" s="105" t="s">
        <v>328</v>
      </c>
      <c r="B3" s="105"/>
      <c r="C3" s="105"/>
      <c r="D3" s="105"/>
      <c r="E3" s="30"/>
      <c r="F3" s="3"/>
      <c r="G3" s="4"/>
      <c r="H3" s="4"/>
      <c r="I3" s="35"/>
      <c r="J3" s="5"/>
    </row>
    <row r="4" spans="1:10" ht="20.25" customHeight="1" thickBot="1">
      <c r="A4" s="106" t="s">
        <v>336</v>
      </c>
      <c r="B4" s="106"/>
      <c r="C4" s="106"/>
      <c r="D4" s="106"/>
      <c r="E4" s="29"/>
      <c r="F4" s="12"/>
      <c r="G4" s="15"/>
      <c r="H4" s="4"/>
      <c r="I4" s="35"/>
      <c r="J4" s="5"/>
    </row>
    <row r="5" spans="1:10" ht="18.75" customHeight="1" thickBot="1">
      <c r="A5" s="107" t="s">
        <v>321</v>
      </c>
      <c r="B5" s="109" t="s">
        <v>320</v>
      </c>
      <c r="C5" s="111" t="s">
        <v>319</v>
      </c>
      <c r="D5" s="113" t="s">
        <v>318</v>
      </c>
      <c r="E5" s="115" t="s">
        <v>332</v>
      </c>
      <c r="F5" s="117" t="s">
        <v>317</v>
      </c>
      <c r="G5" s="118"/>
      <c r="H5" s="15"/>
      <c r="I5" s="35"/>
      <c r="J5" s="5"/>
    </row>
    <row r="6" spans="1:10" ht="18.75" customHeight="1" thickBot="1">
      <c r="A6" s="108"/>
      <c r="B6" s="110"/>
      <c r="C6" s="112"/>
      <c r="D6" s="114"/>
      <c r="E6" s="116"/>
      <c r="F6" s="27" t="s">
        <v>225</v>
      </c>
      <c r="G6" s="28" t="s">
        <v>224</v>
      </c>
      <c r="H6" s="15"/>
      <c r="I6" s="35"/>
      <c r="J6" s="5"/>
    </row>
    <row r="7" spans="1:10">
      <c r="A7" s="119" t="s">
        <v>543</v>
      </c>
      <c r="B7" s="120"/>
      <c r="C7" s="120"/>
      <c r="D7" s="120"/>
      <c r="E7" s="120"/>
      <c r="F7" s="120"/>
      <c r="G7" s="121"/>
      <c r="H7" s="15"/>
      <c r="I7" s="36" t="s">
        <v>338</v>
      </c>
      <c r="J7" s="36" t="s">
        <v>404</v>
      </c>
    </row>
    <row r="8" spans="1:10" ht="123.75">
      <c r="A8" s="20"/>
      <c r="B8" s="85" t="s">
        <v>99</v>
      </c>
      <c r="C8" s="85"/>
      <c r="D8" s="88" t="s">
        <v>102</v>
      </c>
      <c r="E8" s="18" t="s">
        <v>383</v>
      </c>
      <c r="F8" s="137">
        <f>I8*J8*1.4</f>
        <v>33449.85</v>
      </c>
      <c r="G8" s="31">
        <f>I8*J8*1.2</f>
        <v>28671.3</v>
      </c>
      <c r="H8" s="16"/>
      <c r="I8" s="45">
        <v>3885</v>
      </c>
      <c r="J8" s="44">
        <v>6.15</v>
      </c>
    </row>
    <row r="9" spans="1:10" ht="135">
      <c r="A9" s="13"/>
      <c r="B9" s="85" t="s">
        <v>406</v>
      </c>
      <c r="C9" s="85"/>
      <c r="D9" s="88" t="s">
        <v>170</v>
      </c>
      <c r="E9" s="18" t="s">
        <v>383</v>
      </c>
      <c r="F9" s="32">
        <f t="shared" ref="F9:F15" si="0">I9*J9*1.4</f>
        <v>44634.239999999998</v>
      </c>
      <c r="G9" s="31">
        <f t="shared" ref="G9:G15" si="1">I9*J9*1.2</f>
        <v>38257.919999999998</v>
      </c>
      <c r="H9" s="16"/>
      <c r="I9" s="45">
        <v>5184</v>
      </c>
      <c r="J9" s="44">
        <v>6.15</v>
      </c>
    </row>
    <row r="10" spans="1:10" ht="123.75">
      <c r="A10" s="13"/>
      <c r="B10" s="85" t="s">
        <v>112</v>
      </c>
      <c r="C10" s="85"/>
      <c r="D10" s="88" t="s">
        <v>111</v>
      </c>
      <c r="E10" s="18" t="s">
        <v>383</v>
      </c>
      <c r="F10" s="32">
        <f t="shared" si="0"/>
        <v>47673.57</v>
      </c>
      <c r="G10" s="31">
        <f t="shared" si="1"/>
        <v>40863.060000000005</v>
      </c>
      <c r="H10" s="16"/>
      <c r="I10" s="45">
        <v>5537</v>
      </c>
      <c r="J10" s="44">
        <v>6.15</v>
      </c>
    </row>
    <row r="11" spans="1:10" ht="135">
      <c r="A11" s="14"/>
      <c r="B11" s="85" t="s">
        <v>407</v>
      </c>
      <c r="C11" s="85"/>
      <c r="D11" s="87" t="s">
        <v>169</v>
      </c>
      <c r="E11" s="18" t="s">
        <v>383</v>
      </c>
      <c r="F11" s="32">
        <f t="shared" si="0"/>
        <v>54776.82</v>
      </c>
      <c r="G11" s="31">
        <f t="shared" si="1"/>
        <v>46951.560000000005</v>
      </c>
      <c r="H11" s="16"/>
      <c r="I11" s="45">
        <v>6362</v>
      </c>
      <c r="J11" s="44">
        <v>6.15</v>
      </c>
    </row>
    <row r="12" spans="1:10" ht="157.5">
      <c r="A12" s="14"/>
      <c r="B12" s="85" t="s">
        <v>642</v>
      </c>
      <c r="C12" s="86"/>
      <c r="D12" s="53" t="s">
        <v>641</v>
      </c>
      <c r="E12" s="47"/>
      <c r="F12" s="32">
        <f t="shared" si="0"/>
        <v>52167.99</v>
      </c>
      <c r="G12" s="31">
        <f t="shared" si="1"/>
        <v>44715.42</v>
      </c>
      <c r="H12" s="16"/>
      <c r="I12" s="45">
        <v>6059</v>
      </c>
      <c r="J12" s="44">
        <v>6.15</v>
      </c>
    </row>
    <row r="13" spans="1:10" ht="146.25">
      <c r="A13" s="14"/>
      <c r="B13" s="85" t="s">
        <v>164</v>
      </c>
      <c r="C13" s="85"/>
      <c r="D13" s="89" t="s">
        <v>167</v>
      </c>
      <c r="E13" s="18" t="s">
        <v>383</v>
      </c>
      <c r="F13" s="32">
        <f t="shared" si="0"/>
        <v>73038.63</v>
      </c>
      <c r="G13" s="31">
        <f t="shared" si="1"/>
        <v>62604.54</v>
      </c>
      <c r="H13" s="16"/>
      <c r="I13" s="45">
        <v>8483</v>
      </c>
      <c r="J13" s="44">
        <v>6.15</v>
      </c>
    </row>
    <row r="14" spans="1:10" ht="146.25">
      <c r="A14" s="14"/>
      <c r="B14" s="85" t="s">
        <v>165</v>
      </c>
      <c r="C14" s="85"/>
      <c r="D14" s="88" t="s">
        <v>167</v>
      </c>
      <c r="E14" s="18" t="s">
        <v>383</v>
      </c>
      <c r="F14" s="32">
        <f t="shared" si="0"/>
        <v>73038.63</v>
      </c>
      <c r="G14" s="31">
        <f t="shared" si="1"/>
        <v>62604.54</v>
      </c>
      <c r="H14" s="16"/>
      <c r="I14" s="45">
        <v>8483</v>
      </c>
      <c r="J14" s="44">
        <v>6.15</v>
      </c>
    </row>
    <row r="15" spans="1:10" ht="168.75">
      <c r="A15" s="14"/>
      <c r="B15" s="85" t="s">
        <v>166</v>
      </c>
      <c r="C15" s="85"/>
      <c r="D15" s="88" t="s">
        <v>168</v>
      </c>
      <c r="E15" s="18" t="s">
        <v>383</v>
      </c>
      <c r="F15" s="32">
        <f t="shared" si="0"/>
        <v>67984.56</v>
      </c>
      <c r="G15" s="31">
        <f t="shared" si="1"/>
        <v>58272.480000000003</v>
      </c>
      <c r="H15" s="16"/>
      <c r="I15" s="45">
        <v>7896</v>
      </c>
      <c r="J15" s="44">
        <v>6.15</v>
      </c>
    </row>
    <row r="16" spans="1:10">
      <c r="A16" s="122" t="s">
        <v>544</v>
      </c>
      <c r="B16" s="123"/>
      <c r="C16" s="123"/>
      <c r="D16" s="123"/>
      <c r="E16" s="123"/>
      <c r="F16" s="123"/>
      <c r="G16" s="124"/>
      <c r="H16" s="17"/>
      <c r="I16" s="37"/>
    </row>
    <row r="17" spans="1:10" ht="56.25">
      <c r="A17" s="14"/>
      <c r="B17" s="85" t="s">
        <v>52</v>
      </c>
      <c r="C17" s="90"/>
      <c r="D17" s="88" t="s">
        <v>103</v>
      </c>
      <c r="E17" s="18" t="s">
        <v>383</v>
      </c>
      <c r="F17" s="32">
        <f>I17*J17*1.4</f>
        <v>21370.02</v>
      </c>
      <c r="G17" s="31">
        <f>I17*J17*1.2</f>
        <v>18317.16</v>
      </c>
      <c r="H17" s="16"/>
      <c r="I17" s="45">
        <v>2482</v>
      </c>
      <c r="J17" s="44">
        <v>6.15</v>
      </c>
    </row>
    <row r="18" spans="1:10" ht="56.25">
      <c r="A18" s="14"/>
      <c r="B18" s="85" t="s">
        <v>61</v>
      </c>
      <c r="C18" s="90"/>
      <c r="D18" s="88" t="s">
        <v>104</v>
      </c>
      <c r="E18" s="18" t="s">
        <v>383</v>
      </c>
      <c r="F18" s="32">
        <f t="shared" ref="F18:F34" si="2">I18*J18*1.4</f>
        <v>19122.810000000001</v>
      </c>
      <c r="G18" s="31">
        <f t="shared" ref="G18:G34" si="3">I18*J18*1.2</f>
        <v>16390.98</v>
      </c>
      <c r="H18" s="16"/>
      <c r="I18" s="45">
        <v>2221</v>
      </c>
      <c r="J18" s="44">
        <v>6.15</v>
      </c>
    </row>
    <row r="19" spans="1:10" ht="56.25">
      <c r="A19" s="14"/>
      <c r="B19" s="85" t="s">
        <v>665</v>
      </c>
      <c r="C19" s="90"/>
      <c r="D19" s="87" t="s">
        <v>105</v>
      </c>
      <c r="E19" s="18" t="s">
        <v>383</v>
      </c>
      <c r="F19" s="32">
        <f t="shared" si="2"/>
        <v>33673.71</v>
      </c>
      <c r="G19" s="31">
        <f t="shared" si="3"/>
        <v>28863.18</v>
      </c>
      <c r="H19" s="16"/>
      <c r="I19" s="45">
        <v>3911</v>
      </c>
      <c r="J19" s="44">
        <v>6.15</v>
      </c>
    </row>
    <row r="20" spans="1:10" ht="56.25">
      <c r="A20" s="14"/>
      <c r="B20" s="85" t="s">
        <v>640</v>
      </c>
      <c r="C20" s="91"/>
      <c r="D20" s="53" t="s">
        <v>639</v>
      </c>
      <c r="E20" s="18" t="s">
        <v>383</v>
      </c>
      <c r="F20" s="32">
        <f t="shared" si="2"/>
        <v>20233.5</v>
      </c>
      <c r="G20" s="31">
        <f t="shared" si="3"/>
        <v>17343</v>
      </c>
      <c r="H20" s="16"/>
      <c r="I20" s="45">
        <v>2350</v>
      </c>
      <c r="J20" s="44">
        <v>6.15</v>
      </c>
    </row>
    <row r="21" spans="1:10" ht="101.25">
      <c r="A21" s="14"/>
      <c r="B21" s="85" t="s">
        <v>51</v>
      </c>
      <c r="C21" s="90"/>
      <c r="D21" s="89" t="s">
        <v>123</v>
      </c>
      <c r="E21" s="18" t="s">
        <v>383</v>
      </c>
      <c r="F21" s="32">
        <f t="shared" si="2"/>
        <v>33191.549999999996</v>
      </c>
      <c r="G21" s="31">
        <f t="shared" si="3"/>
        <v>28449.899999999998</v>
      </c>
      <c r="H21" s="16"/>
      <c r="I21" s="45">
        <v>3855</v>
      </c>
      <c r="J21" s="44">
        <v>6.15</v>
      </c>
    </row>
    <row r="22" spans="1:10" ht="112.5">
      <c r="A22" s="14"/>
      <c r="B22" s="85" t="s">
        <v>664</v>
      </c>
      <c r="C22" s="90"/>
      <c r="D22" s="88" t="s">
        <v>157</v>
      </c>
      <c r="E22" s="18" t="s">
        <v>383</v>
      </c>
      <c r="F22" s="32">
        <f t="shared" si="2"/>
        <v>39580.17</v>
      </c>
      <c r="G22" s="31">
        <f t="shared" si="3"/>
        <v>33925.86</v>
      </c>
      <c r="H22" s="16"/>
      <c r="I22" s="45">
        <v>4597</v>
      </c>
      <c r="J22" s="44">
        <v>6.15</v>
      </c>
    </row>
    <row r="23" spans="1:10" ht="123.75">
      <c r="A23" s="14"/>
      <c r="B23" s="85" t="s">
        <v>68</v>
      </c>
      <c r="C23" s="90"/>
      <c r="D23" s="88" t="s">
        <v>122</v>
      </c>
      <c r="E23" s="18" t="s">
        <v>383</v>
      </c>
      <c r="F23" s="32">
        <f t="shared" si="2"/>
        <v>36523.620000000003</v>
      </c>
      <c r="G23" s="31">
        <f t="shared" si="3"/>
        <v>31305.960000000003</v>
      </c>
      <c r="H23" s="16"/>
      <c r="I23" s="45">
        <v>4242</v>
      </c>
      <c r="J23" s="44">
        <v>6.15</v>
      </c>
    </row>
    <row r="24" spans="1:10" ht="123.75">
      <c r="A24" s="14"/>
      <c r="B24" s="85" t="s">
        <v>69</v>
      </c>
      <c r="C24" s="90"/>
      <c r="D24" s="88" t="s">
        <v>124</v>
      </c>
      <c r="E24" s="18" t="s">
        <v>383</v>
      </c>
      <c r="F24" s="32">
        <f t="shared" si="2"/>
        <v>29713.11</v>
      </c>
      <c r="G24" s="31">
        <f t="shared" si="3"/>
        <v>25468.38</v>
      </c>
      <c r="H24" s="16"/>
      <c r="I24" s="45">
        <v>3451</v>
      </c>
      <c r="J24" s="44">
        <v>6.15</v>
      </c>
    </row>
    <row r="25" spans="1:10" ht="112.5">
      <c r="A25" s="14"/>
      <c r="B25" s="85" t="s">
        <v>408</v>
      </c>
      <c r="C25" s="90"/>
      <c r="D25" s="88" t="s">
        <v>106</v>
      </c>
      <c r="E25" s="18" t="s">
        <v>383</v>
      </c>
      <c r="F25" s="137">
        <f t="shared" si="2"/>
        <v>49903.56</v>
      </c>
      <c r="G25" s="31">
        <f t="shared" si="3"/>
        <v>42774.48</v>
      </c>
      <c r="H25" s="16"/>
      <c r="I25" s="45">
        <v>5796</v>
      </c>
      <c r="J25" s="44">
        <v>6.15</v>
      </c>
    </row>
    <row r="26" spans="1:10" ht="101.25">
      <c r="A26" s="14"/>
      <c r="B26" s="85" t="s">
        <v>155</v>
      </c>
      <c r="C26" s="90"/>
      <c r="D26" s="88" t="s">
        <v>156</v>
      </c>
      <c r="E26" s="18" t="s">
        <v>383</v>
      </c>
      <c r="F26" s="32">
        <f t="shared" si="2"/>
        <v>52744.86</v>
      </c>
      <c r="G26" s="31">
        <f t="shared" si="3"/>
        <v>45209.88</v>
      </c>
      <c r="H26" s="16"/>
      <c r="I26" s="45">
        <v>6126</v>
      </c>
      <c r="J26" s="44">
        <v>6.15</v>
      </c>
    </row>
    <row r="27" spans="1:10" ht="101.25">
      <c r="A27" s="14"/>
      <c r="B27" s="85" t="s">
        <v>409</v>
      </c>
      <c r="C27" s="90"/>
      <c r="D27" s="88" t="s">
        <v>156</v>
      </c>
      <c r="E27" s="18" t="s">
        <v>383</v>
      </c>
      <c r="F27" s="32">
        <f t="shared" si="2"/>
        <v>52744.86</v>
      </c>
      <c r="G27" s="31">
        <f t="shared" si="3"/>
        <v>45209.88</v>
      </c>
      <c r="H27" s="16"/>
      <c r="I27" s="45">
        <v>6126</v>
      </c>
      <c r="J27" s="44">
        <v>6.15</v>
      </c>
    </row>
    <row r="28" spans="1:10" ht="112.5">
      <c r="A28" s="14"/>
      <c r="B28" s="85" t="s">
        <v>410</v>
      </c>
      <c r="C28" s="90"/>
      <c r="D28" s="88" t="s">
        <v>158</v>
      </c>
      <c r="E28" s="18" t="s">
        <v>383</v>
      </c>
      <c r="F28" s="32">
        <f t="shared" si="2"/>
        <v>53382</v>
      </c>
      <c r="G28" s="31">
        <f t="shared" si="3"/>
        <v>45756</v>
      </c>
      <c r="H28" s="16"/>
      <c r="I28" s="45">
        <v>6200</v>
      </c>
      <c r="J28" s="44">
        <v>6.15</v>
      </c>
    </row>
    <row r="29" spans="1:10" ht="112.5">
      <c r="A29" s="14"/>
      <c r="B29" s="85" t="s">
        <v>411</v>
      </c>
      <c r="C29" s="90"/>
      <c r="D29" s="88" t="s">
        <v>158</v>
      </c>
      <c r="E29" s="18" t="s">
        <v>383</v>
      </c>
      <c r="F29" s="32">
        <f t="shared" si="2"/>
        <v>53382</v>
      </c>
      <c r="G29" s="31">
        <f t="shared" si="3"/>
        <v>45756</v>
      </c>
      <c r="H29" s="16"/>
      <c r="I29" s="45">
        <v>6200</v>
      </c>
      <c r="J29" s="44">
        <v>6.15</v>
      </c>
    </row>
    <row r="30" spans="1:10" ht="123.75">
      <c r="A30" s="14"/>
      <c r="B30" s="85" t="s">
        <v>222</v>
      </c>
      <c r="C30" s="90"/>
      <c r="D30" s="88" t="s">
        <v>159</v>
      </c>
      <c r="E30" s="18" t="s">
        <v>383</v>
      </c>
      <c r="F30" s="32">
        <f t="shared" si="2"/>
        <v>66951.360000000001</v>
      </c>
      <c r="G30" s="31">
        <f t="shared" si="3"/>
        <v>57386.879999999997</v>
      </c>
      <c r="H30" s="16"/>
      <c r="I30" s="45">
        <v>7776</v>
      </c>
      <c r="J30" s="44">
        <v>6.15</v>
      </c>
    </row>
    <row r="31" spans="1:10" ht="123.75">
      <c r="A31" s="14"/>
      <c r="B31" s="85" t="s">
        <v>412</v>
      </c>
      <c r="C31" s="90"/>
      <c r="D31" s="88" t="s">
        <v>159</v>
      </c>
      <c r="E31" s="18" t="s">
        <v>383</v>
      </c>
      <c r="F31" s="32">
        <f t="shared" si="2"/>
        <v>66951.360000000001</v>
      </c>
      <c r="G31" s="31">
        <f t="shared" si="3"/>
        <v>57386.879999999997</v>
      </c>
      <c r="H31" s="16"/>
      <c r="I31" s="45">
        <v>7776</v>
      </c>
      <c r="J31" s="44">
        <v>6.15</v>
      </c>
    </row>
    <row r="32" spans="1:10" ht="157.5">
      <c r="A32" s="14"/>
      <c r="B32" s="85" t="s">
        <v>3</v>
      </c>
      <c r="C32" s="90"/>
      <c r="D32" s="88" t="s">
        <v>125</v>
      </c>
      <c r="E32" s="18" t="s">
        <v>383</v>
      </c>
      <c r="F32" s="32">
        <f t="shared" si="2"/>
        <v>101434.41</v>
      </c>
      <c r="G32" s="31">
        <f t="shared" si="3"/>
        <v>86943.780000000013</v>
      </c>
      <c r="H32" s="16"/>
      <c r="I32" s="45">
        <v>11781</v>
      </c>
      <c r="J32" s="44">
        <v>6.15</v>
      </c>
    </row>
    <row r="33" spans="1:10" ht="67.5">
      <c r="A33" s="14"/>
      <c r="B33" s="85" t="s">
        <v>0</v>
      </c>
      <c r="C33" s="90"/>
      <c r="D33" s="88" t="s">
        <v>107</v>
      </c>
      <c r="E33" s="18" t="s">
        <v>383</v>
      </c>
      <c r="F33" s="32">
        <f t="shared" si="2"/>
        <v>23935.8</v>
      </c>
      <c r="G33" s="31">
        <f t="shared" si="3"/>
        <v>20516.399999999998</v>
      </c>
      <c r="H33" s="16"/>
      <c r="I33" s="45">
        <v>2780</v>
      </c>
      <c r="J33" s="44">
        <v>6.15</v>
      </c>
    </row>
    <row r="34" spans="1:10" ht="56.25">
      <c r="A34" s="14"/>
      <c r="B34" s="85" t="s">
        <v>1</v>
      </c>
      <c r="C34" s="90"/>
      <c r="D34" s="88" t="s">
        <v>108</v>
      </c>
      <c r="E34" s="18" t="s">
        <v>383</v>
      </c>
      <c r="F34" s="32">
        <f t="shared" si="2"/>
        <v>40165.649999999994</v>
      </c>
      <c r="G34" s="31">
        <f t="shared" si="3"/>
        <v>34427.699999999997</v>
      </c>
      <c r="H34" s="16"/>
      <c r="I34" s="45">
        <v>4665</v>
      </c>
      <c r="J34" s="44">
        <v>6.15</v>
      </c>
    </row>
    <row r="35" spans="1:10">
      <c r="A35" s="98" t="s">
        <v>579</v>
      </c>
      <c r="B35" s="99"/>
      <c r="C35" s="99"/>
      <c r="D35" s="101"/>
      <c r="E35" s="99"/>
      <c r="F35" s="99"/>
      <c r="G35" s="100"/>
      <c r="H35" s="17"/>
      <c r="I35" s="37"/>
    </row>
    <row r="36" spans="1:10" ht="56.25">
      <c r="A36" s="14"/>
      <c r="B36" s="85" t="s">
        <v>191</v>
      </c>
      <c r="C36" s="91"/>
      <c r="D36" s="53" t="s">
        <v>192</v>
      </c>
      <c r="E36" s="47" t="s">
        <v>383</v>
      </c>
      <c r="F36" s="32">
        <f>I36*J36*1.4</f>
        <v>52744.86</v>
      </c>
      <c r="G36" s="31">
        <f>I36*J36*1.2</f>
        <v>45209.88</v>
      </c>
      <c r="H36" s="16"/>
      <c r="I36" s="45">
        <v>6126</v>
      </c>
      <c r="J36" s="44">
        <v>6.15</v>
      </c>
    </row>
    <row r="37" spans="1:10" ht="112.5">
      <c r="A37" s="14"/>
      <c r="B37" s="85" t="s">
        <v>193</v>
      </c>
      <c r="C37" s="91"/>
      <c r="D37" s="53" t="s">
        <v>194</v>
      </c>
      <c r="E37" s="47" t="s">
        <v>383</v>
      </c>
      <c r="F37" s="32">
        <f t="shared" ref="F37:F43" si="4">I37*J37*1.4</f>
        <v>60864.090000000004</v>
      </c>
      <c r="G37" s="31">
        <f t="shared" ref="G37:G43" si="5">I37*J37*1.2</f>
        <v>52169.220000000008</v>
      </c>
      <c r="H37" s="16"/>
      <c r="I37" s="45">
        <v>7069</v>
      </c>
      <c r="J37" s="44">
        <v>6.15</v>
      </c>
    </row>
    <row r="38" spans="1:10" ht="123.75">
      <c r="A38" s="14"/>
      <c r="B38" s="85" t="s">
        <v>195</v>
      </c>
      <c r="C38" s="91"/>
      <c r="D38" s="53" t="s">
        <v>196</v>
      </c>
      <c r="E38" s="47" t="s">
        <v>383</v>
      </c>
      <c r="F38" s="32">
        <f t="shared" si="4"/>
        <v>57618.12</v>
      </c>
      <c r="G38" s="31">
        <f t="shared" si="5"/>
        <v>49386.96</v>
      </c>
      <c r="H38" s="16"/>
      <c r="I38" s="45">
        <v>6692</v>
      </c>
      <c r="J38" s="44">
        <v>6.15</v>
      </c>
    </row>
    <row r="39" spans="1:10" ht="101.25">
      <c r="A39" s="14"/>
      <c r="B39" s="85" t="s">
        <v>197</v>
      </c>
      <c r="C39" s="91"/>
      <c r="D39" s="53" t="s">
        <v>198</v>
      </c>
      <c r="E39" s="47" t="s">
        <v>383</v>
      </c>
      <c r="F39" s="32">
        <f t="shared" si="4"/>
        <v>73038.63</v>
      </c>
      <c r="G39" s="31">
        <f t="shared" si="5"/>
        <v>62604.54</v>
      </c>
      <c r="H39" s="16"/>
      <c r="I39" s="45">
        <v>8483</v>
      </c>
      <c r="J39" s="44">
        <v>6.15</v>
      </c>
    </row>
    <row r="40" spans="1:10" ht="101.25">
      <c r="A40" s="14"/>
      <c r="B40" s="85" t="s">
        <v>199</v>
      </c>
      <c r="C40" s="91"/>
      <c r="D40" s="53" t="s">
        <v>198</v>
      </c>
      <c r="E40" s="47" t="s">
        <v>383</v>
      </c>
      <c r="F40" s="32">
        <f t="shared" si="4"/>
        <v>73038.63</v>
      </c>
      <c r="G40" s="31">
        <f t="shared" si="5"/>
        <v>62604.54</v>
      </c>
      <c r="H40" s="16"/>
      <c r="I40" s="45">
        <v>8483</v>
      </c>
      <c r="J40" s="44">
        <v>6.15</v>
      </c>
    </row>
    <row r="41" spans="1:10" ht="123.75">
      <c r="A41" s="14"/>
      <c r="B41" s="85" t="s">
        <v>200</v>
      </c>
      <c r="C41" s="91"/>
      <c r="D41" s="53" t="s">
        <v>201</v>
      </c>
      <c r="E41" s="47" t="s">
        <v>383</v>
      </c>
      <c r="F41" s="32">
        <f t="shared" si="4"/>
        <v>85204.56</v>
      </c>
      <c r="G41" s="31">
        <f t="shared" si="5"/>
        <v>73032.479999999996</v>
      </c>
      <c r="H41" s="16"/>
      <c r="I41" s="45">
        <v>9896</v>
      </c>
      <c r="J41" s="44">
        <v>6.15</v>
      </c>
    </row>
    <row r="42" spans="1:10" ht="157.5">
      <c r="A42" s="14"/>
      <c r="B42" s="85" t="s">
        <v>202</v>
      </c>
      <c r="C42" s="91"/>
      <c r="D42" s="53" t="s">
        <v>203</v>
      </c>
      <c r="E42" s="47" t="s">
        <v>383</v>
      </c>
      <c r="F42" s="32">
        <f t="shared" si="4"/>
        <v>121728.18000000001</v>
      </c>
      <c r="G42" s="31">
        <f t="shared" si="5"/>
        <v>104338.44000000002</v>
      </c>
      <c r="H42" s="16"/>
      <c r="I42" s="45">
        <v>14138</v>
      </c>
      <c r="J42" s="44">
        <v>6.15</v>
      </c>
    </row>
    <row r="43" spans="1:10" ht="67.5">
      <c r="A43" s="14"/>
      <c r="B43" s="85" t="s">
        <v>204</v>
      </c>
      <c r="C43" s="91"/>
      <c r="D43" s="52" t="s">
        <v>413</v>
      </c>
      <c r="E43" s="47" t="s">
        <v>383</v>
      </c>
      <c r="F43" s="32">
        <f t="shared" si="4"/>
        <v>34491.659999999996</v>
      </c>
      <c r="G43" s="31">
        <f t="shared" si="5"/>
        <v>29564.28</v>
      </c>
      <c r="H43" s="16"/>
      <c r="I43" s="45">
        <v>4006</v>
      </c>
      <c r="J43" s="44">
        <v>6.15</v>
      </c>
    </row>
    <row r="44" spans="1:10">
      <c r="A44" s="98" t="s">
        <v>578</v>
      </c>
      <c r="B44" s="99"/>
      <c r="C44" s="99"/>
      <c r="D44" s="102"/>
      <c r="E44" s="99"/>
      <c r="F44" s="99"/>
      <c r="G44" s="100"/>
      <c r="H44" s="17"/>
      <c r="I44" s="37"/>
    </row>
    <row r="45" spans="1:10" ht="56.25">
      <c r="A45" s="14"/>
      <c r="B45" s="85" t="s">
        <v>205</v>
      </c>
      <c r="C45" s="92"/>
      <c r="D45" s="53" t="s">
        <v>206</v>
      </c>
      <c r="E45" s="47" t="s">
        <v>383</v>
      </c>
      <c r="F45" s="32">
        <f>I45*J45*1.4</f>
        <v>52744.86</v>
      </c>
      <c r="G45" s="31">
        <f>I45*J45*1.2</f>
        <v>45209.88</v>
      </c>
      <c r="H45" s="16"/>
      <c r="I45" s="45">
        <v>6126</v>
      </c>
      <c r="J45" s="44">
        <v>6.15</v>
      </c>
    </row>
    <row r="46" spans="1:10" ht="98.25" customHeight="1">
      <c r="A46" s="14"/>
      <c r="B46" s="85" t="s">
        <v>207</v>
      </c>
      <c r="C46" s="92"/>
      <c r="D46" s="53" t="s">
        <v>208</v>
      </c>
      <c r="E46" s="47" t="s">
        <v>383</v>
      </c>
      <c r="F46" s="32">
        <f t="shared" ref="F46:F52" si="6">I46*J46*1.4</f>
        <v>60864.090000000004</v>
      </c>
      <c r="G46" s="31">
        <f t="shared" ref="G46:G52" si="7">I46*J46*1.2</f>
        <v>52169.220000000008</v>
      </c>
      <c r="H46" s="16"/>
      <c r="I46" s="45">
        <v>7069</v>
      </c>
      <c r="J46" s="44">
        <v>6.15</v>
      </c>
    </row>
    <row r="47" spans="1:10" ht="123.75">
      <c r="A47" s="14"/>
      <c r="B47" s="85" t="s">
        <v>209</v>
      </c>
      <c r="C47" s="92"/>
      <c r="D47" s="53" t="s">
        <v>210</v>
      </c>
      <c r="E47" s="47" t="s">
        <v>383</v>
      </c>
      <c r="F47" s="32">
        <f t="shared" si="6"/>
        <v>57618.12</v>
      </c>
      <c r="G47" s="31">
        <f t="shared" si="7"/>
        <v>49386.96</v>
      </c>
      <c r="H47" s="16"/>
      <c r="I47" s="45">
        <v>6692</v>
      </c>
      <c r="J47" s="44">
        <v>6.15</v>
      </c>
    </row>
    <row r="48" spans="1:10" ht="101.25">
      <c r="A48" s="14"/>
      <c r="B48" s="85" t="s">
        <v>211</v>
      </c>
      <c r="C48" s="92"/>
      <c r="D48" s="53" t="s">
        <v>212</v>
      </c>
      <c r="E48" s="47" t="s">
        <v>383</v>
      </c>
      <c r="F48" s="32">
        <f t="shared" si="6"/>
        <v>73038.63</v>
      </c>
      <c r="G48" s="31">
        <f t="shared" si="7"/>
        <v>62604.54</v>
      </c>
      <c r="H48" s="16"/>
      <c r="I48" s="45">
        <v>8483</v>
      </c>
      <c r="J48" s="44">
        <v>6.15</v>
      </c>
    </row>
    <row r="49" spans="1:11" ht="101.25">
      <c r="A49" s="14"/>
      <c r="B49" s="85" t="s">
        <v>213</v>
      </c>
      <c r="C49" s="92"/>
      <c r="D49" s="53" t="s">
        <v>212</v>
      </c>
      <c r="E49" s="47" t="s">
        <v>383</v>
      </c>
      <c r="F49" s="32">
        <f t="shared" si="6"/>
        <v>73038.63</v>
      </c>
      <c r="G49" s="31">
        <f t="shared" si="7"/>
        <v>62604.54</v>
      </c>
      <c r="H49" s="16"/>
      <c r="I49" s="45">
        <v>8483</v>
      </c>
      <c r="J49" s="44">
        <v>6.15</v>
      </c>
    </row>
    <row r="50" spans="1:11" ht="123.75">
      <c r="A50" s="14"/>
      <c r="B50" s="85" t="s">
        <v>214</v>
      </c>
      <c r="C50" s="92"/>
      <c r="D50" s="53" t="s">
        <v>215</v>
      </c>
      <c r="E50" s="47" t="s">
        <v>383</v>
      </c>
      <c r="F50" s="32">
        <f t="shared" si="6"/>
        <v>85204.56</v>
      </c>
      <c r="G50" s="31">
        <f t="shared" si="7"/>
        <v>73032.479999999996</v>
      </c>
      <c r="H50" s="16"/>
      <c r="I50" s="45">
        <v>9896</v>
      </c>
      <c r="J50" s="44">
        <v>6.15</v>
      </c>
    </row>
    <row r="51" spans="1:11" ht="157.5">
      <c r="A51" s="14"/>
      <c r="B51" s="85" t="s">
        <v>216</v>
      </c>
      <c r="C51" s="92"/>
      <c r="D51" s="53" t="s">
        <v>217</v>
      </c>
      <c r="E51" s="47" t="s">
        <v>383</v>
      </c>
      <c r="F51" s="32">
        <f t="shared" si="6"/>
        <v>121728.18000000001</v>
      </c>
      <c r="G51" s="31">
        <f t="shared" si="7"/>
        <v>104338.44000000002</v>
      </c>
      <c r="H51" s="16"/>
      <c r="I51" s="45">
        <v>14138</v>
      </c>
      <c r="J51" s="44">
        <v>6.15</v>
      </c>
    </row>
    <row r="52" spans="1:11" ht="67.5">
      <c r="A52" s="14"/>
      <c r="B52" s="85" t="s">
        <v>218</v>
      </c>
      <c r="C52" s="92"/>
      <c r="D52" s="52" t="s">
        <v>219</v>
      </c>
      <c r="E52" s="47" t="s">
        <v>383</v>
      </c>
      <c r="F52" s="32">
        <f t="shared" si="6"/>
        <v>34491.659999999996</v>
      </c>
      <c r="G52" s="31">
        <f t="shared" si="7"/>
        <v>29564.28</v>
      </c>
      <c r="H52" s="16"/>
      <c r="I52" s="45">
        <v>4006</v>
      </c>
      <c r="J52" s="44">
        <v>6.15</v>
      </c>
    </row>
    <row r="53" spans="1:11">
      <c r="A53" s="98" t="s">
        <v>140</v>
      </c>
      <c r="B53" s="99"/>
      <c r="C53" s="99"/>
      <c r="D53" s="99"/>
      <c r="E53" s="99"/>
      <c r="F53" s="99"/>
      <c r="G53" s="100"/>
      <c r="H53" s="17"/>
      <c r="I53" s="37"/>
    </row>
    <row r="54" spans="1:11" ht="33.75">
      <c r="A54" s="14"/>
      <c r="B54" s="85" t="s">
        <v>141</v>
      </c>
      <c r="C54" s="93"/>
      <c r="D54" s="88" t="s">
        <v>142</v>
      </c>
      <c r="E54" s="47" t="s">
        <v>383</v>
      </c>
      <c r="F54" s="32">
        <f>I54*J54*1.4</f>
        <v>2118.06</v>
      </c>
      <c r="G54" s="31">
        <f>I54*J54*1.2</f>
        <v>1815.48</v>
      </c>
      <c r="H54" s="16"/>
      <c r="I54" s="45">
        <v>246</v>
      </c>
      <c r="J54" s="44">
        <v>6.15</v>
      </c>
    </row>
    <row r="55" spans="1:11">
      <c r="A55" s="98" t="s">
        <v>577</v>
      </c>
      <c r="B55" s="99"/>
      <c r="C55" s="99"/>
      <c r="D55" s="101"/>
      <c r="E55" s="99"/>
      <c r="F55" s="99"/>
      <c r="G55" s="100"/>
      <c r="H55" s="17"/>
      <c r="I55" s="37"/>
    </row>
    <row r="56" spans="1:11" ht="101.25">
      <c r="A56" s="14"/>
      <c r="B56" s="85" t="s">
        <v>414</v>
      </c>
      <c r="C56" s="92"/>
      <c r="D56" s="52" t="s">
        <v>126</v>
      </c>
      <c r="E56" s="47" t="s">
        <v>383</v>
      </c>
      <c r="F56" s="32">
        <f>I56*J56*1.4</f>
        <v>40561.71</v>
      </c>
      <c r="G56" s="31">
        <f>I56*J56*1.2</f>
        <v>34767.18</v>
      </c>
      <c r="H56" s="16"/>
      <c r="I56" s="45">
        <v>4711</v>
      </c>
      <c r="J56" s="44">
        <v>6.15</v>
      </c>
    </row>
    <row r="57" spans="1:11" ht="45">
      <c r="A57" s="14"/>
      <c r="B57" s="85" t="s">
        <v>2</v>
      </c>
      <c r="C57" s="92"/>
      <c r="D57" s="52" t="s">
        <v>109</v>
      </c>
      <c r="E57" s="47" t="s">
        <v>383</v>
      </c>
      <c r="F57" s="137">
        <f>I57*J57*1.4</f>
        <v>24228.54</v>
      </c>
      <c r="G57" s="31">
        <f>I57*J57*1.2</f>
        <v>20767.320000000003</v>
      </c>
      <c r="H57" s="16"/>
      <c r="I57" s="45">
        <v>2814</v>
      </c>
      <c r="J57" s="44">
        <v>6.15</v>
      </c>
    </row>
    <row r="58" spans="1:11" ht="15" customHeight="1">
      <c r="A58" s="98" t="s">
        <v>576</v>
      </c>
      <c r="B58" s="101"/>
      <c r="C58" s="101"/>
      <c r="D58" s="102"/>
      <c r="E58" s="99"/>
      <c r="F58" s="99"/>
      <c r="G58" s="100"/>
      <c r="H58" s="17"/>
      <c r="I58" s="37"/>
    </row>
    <row r="59" spans="1:11" ht="56.25">
      <c r="A59" s="46"/>
      <c r="B59" s="50" t="s">
        <v>7</v>
      </c>
      <c r="C59" s="92"/>
      <c r="D59" s="52" t="s">
        <v>110</v>
      </c>
      <c r="E59" s="47" t="s">
        <v>383</v>
      </c>
      <c r="F59" s="32">
        <f>I59*J59*1.4</f>
        <v>13276.62</v>
      </c>
      <c r="G59" s="31">
        <f>I59*J59*1.2</f>
        <v>11379.960000000001</v>
      </c>
      <c r="H59" s="16"/>
      <c r="I59" s="45">
        <v>1542</v>
      </c>
      <c r="J59" s="44">
        <v>6.15</v>
      </c>
    </row>
    <row r="60" spans="1:11" ht="67.5">
      <c r="A60" s="49"/>
      <c r="B60" s="50" t="s">
        <v>160</v>
      </c>
      <c r="C60" s="92"/>
      <c r="D60" s="52" t="s">
        <v>163</v>
      </c>
      <c r="E60" s="47" t="s">
        <v>383</v>
      </c>
      <c r="F60" s="32">
        <f t="shared" ref="F60:F69" si="8">I60*J60*1.4</f>
        <v>16445.099999999999</v>
      </c>
      <c r="G60" s="31">
        <f t="shared" ref="G60:G69" si="9">I60*J60*1.2</f>
        <v>14095.8</v>
      </c>
      <c r="H60" s="16"/>
      <c r="I60" s="45">
        <v>1910</v>
      </c>
      <c r="J60" s="44">
        <v>6.15</v>
      </c>
    </row>
    <row r="61" spans="1:11" ht="56.25">
      <c r="A61" s="14"/>
      <c r="B61" s="94" t="s">
        <v>173</v>
      </c>
      <c r="C61" s="95"/>
      <c r="D61" s="52" t="s">
        <v>174</v>
      </c>
      <c r="E61" s="47" t="s">
        <v>383</v>
      </c>
      <c r="F61" s="32">
        <f t="shared" si="8"/>
        <v>19320.84</v>
      </c>
      <c r="G61" s="31">
        <f t="shared" si="9"/>
        <v>16560.72</v>
      </c>
      <c r="H61" s="16"/>
      <c r="I61" s="45">
        <v>2244</v>
      </c>
      <c r="J61" s="44">
        <v>6.15</v>
      </c>
    </row>
    <row r="62" spans="1:11" ht="56.25">
      <c r="A62" s="14"/>
      <c r="B62" s="94" t="s">
        <v>175</v>
      </c>
      <c r="C62" s="92"/>
      <c r="D62" s="52" t="s">
        <v>174</v>
      </c>
      <c r="E62" s="47" t="s">
        <v>383</v>
      </c>
      <c r="F62" s="32">
        <f t="shared" si="8"/>
        <v>19320.84</v>
      </c>
      <c r="G62" s="31">
        <f t="shared" si="9"/>
        <v>16560.72</v>
      </c>
      <c r="H62" s="16"/>
      <c r="I62" s="45">
        <v>2244</v>
      </c>
      <c r="J62" s="44">
        <v>6.15</v>
      </c>
      <c r="K62" s="8"/>
    </row>
    <row r="63" spans="1:11" ht="56.25">
      <c r="A63" s="14"/>
      <c r="B63" s="85" t="s">
        <v>176</v>
      </c>
      <c r="C63" s="92"/>
      <c r="D63" s="52" t="s">
        <v>177</v>
      </c>
      <c r="E63" s="47" t="s">
        <v>383</v>
      </c>
      <c r="F63" s="32">
        <f t="shared" si="8"/>
        <v>28662.690000000002</v>
      </c>
      <c r="G63" s="31">
        <f t="shared" si="9"/>
        <v>24568.02</v>
      </c>
      <c r="H63" s="16"/>
      <c r="I63" s="45">
        <v>3329</v>
      </c>
      <c r="J63" s="44">
        <v>6.15</v>
      </c>
      <c r="K63" s="8"/>
    </row>
    <row r="64" spans="1:11" ht="56.25">
      <c r="A64" s="6"/>
      <c r="B64" s="85" t="s">
        <v>178</v>
      </c>
      <c r="C64" s="96"/>
      <c r="D64" s="52" t="s">
        <v>177</v>
      </c>
      <c r="E64" s="47" t="s">
        <v>383</v>
      </c>
      <c r="F64" s="32">
        <f t="shared" si="8"/>
        <v>28662.690000000002</v>
      </c>
      <c r="G64" s="31">
        <f t="shared" si="9"/>
        <v>24568.02</v>
      </c>
      <c r="H64" s="16"/>
      <c r="I64" s="45">
        <v>3329</v>
      </c>
      <c r="J64" s="44">
        <v>6.15</v>
      </c>
      <c r="K64" s="8"/>
    </row>
    <row r="65" spans="1:10" ht="56.25">
      <c r="A65" s="6"/>
      <c r="B65" s="85" t="s">
        <v>162</v>
      </c>
      <c r="C65" s="97"/>
      <c r="D65" s="52" t="s">
        <v>139</v>
      </c>
      <c r="E65" s="47" t="s">
        <v>383</v>
      </c>
      <c r="F65" s="32">
        <f t="shared" si="8"/>
        <v>19079.760000000002</v>
      </c>
      <c r="G65" s="31">
        <f t="shared" si="9"/>
        <v>16354.080000000002</v>
      </c>
      <c r="H65" s="16"/>
      <c r="I65" s="45">
        <v>2216</v>
      </c>
      <c r="J65" s="44">
        <v>6.15</v>
      </c>
    </row>
    <row r="66" spans="1:10" ht="56.25">
      <c r="A66" s="43"/>
      <c r="B66" s="94" t="s">
        <v>172</v>
      </c>
      <c r="C66" s="96"/>
      <c r="D66" s="52" t="s">
        <v>139</v>
      </c>
      <c r="E66" s="47" t="s">
        <v>383</v>
      </c>
      <c r="F66" s="32">
        <f t="shared" si="8"/>
        <v>19079.760000000002</v>
      </c>
      <c r="G66" s="31">
        <f t="shared" si="9"/>
        <v>16354.080000000002</v>
      </c>
      <c r="H66" s="16"/>
      <c r="I66" s="45">
        <v>2216</v>
      </c>
      <c r="J66" s="44">
        <v>6.15</v>
      </c>
    </row>
    <row r="67" spans="1:10" ht="90">
      <c r="A67" s="14"/>
      <c r="B67" s="94" t="s">
        <v>179</v>
      </c>
      <c r="C67" s="96"/>
      <c r="D67" s="52" t="s">
        <v>180</v>
      </c>
      <c r="E67" s="47" t="s">
        <v>383</v>
      </c>
      <c r="F67" s="32">
        <f t="shared" si="8"/>
        <v>28688.52</v>
      </c>
      <c r="G67" s="31">
        <f t="shared" si="9"/>
        <v>24590.160000000003</v>
      </c>
      <c r="H67" s="16"/>
      <c r="I67" s="45">
        <v>3332</v>
      </c>
      <c r="J67" s="44">
        <v>6.15</v>
      </c>
    </row>
    <row r="68" spans="1:10" ht="90">
      <c r="A68" s="43"/>
      <c r="B68" s="94" t="s">
        <v>181</v>
      </c>
      <c r="C68" s="92"/>
      <c r="D68" s="52" t="s">
        <v>180</v>
      </c>
      <c r="E68" s="47" t="s">
        <v>383</v>
      </c>
      <c r="F68" s="32">
        <f t="shared" si="8"/>
        <v>28688.52</v>
      </c>
      <c r="G68" s="31">
        <f t="shared" si="9"/>
        <v>24590.160000000003</v>
      </c>
      <c r="H68" s="16"/>
      <c r="I68" s="45">
        <v>3332</v>
      </c>
      <c r="J68" s="44">
        <v>6.15</v>
      </c>
    </row>
    <row r="69" spans="1:10" ht="67.5">
      <c r="A69" s="14"/>
      <c r="B69" s="85" t="s">
        <v>161</v>
      </c>
      <c r="C69" s="92"/>
      <c r="D69" s="52" t="s">
        <v>415</v>
      </c>
      <c r="E69" s="47" t="s">
        <v>383</v>
      </c>
      <c r="F69" s="32">
        <f t="shared" si="8"/>
        <v>18692.310000000001</v>
      </c>
      <c r="G69" s="31">
        <f t="shared" si="9"/>
        <v>16021.980000000001</v>
      </c>
      <c r="H69" s="16"/>
      <c r="I69" s="45">
        <v>2171</v>
      </c>
      <c r="J69" s="44">
        <v>6.15</v>
      </c>
    </row>
    <row r="70" spans="1:10" ht="15" customHeight="1">
      <c r="A70" s="98" t="s">
        <v>575</v>
      </c>
      <c r="B70" s="101"/>
      <c r="C70" s="101"/>
      <c r="D70" s="102"/>
      <c r="E70" s="99"/>
      <c r="F70" s="99"/>
      <c r="G70" s="100"/>
      <c r="H70" s="17"/>
      <c r="I70" s="37"/>
    </row>
    <row r="71" spans="1:10" ht="112.5">
      <c r="A71" s="46"/>
      <c r="B71" s="50" t="s">
        <v>4</v>
      </c>
      <c r="C71" s="92"/>
      <c r="D71" s="51" t="s">
        <v>80</v>
      </c>
      <c r="E71" s="47" t="s">
        <v>383</v>
      </c>
      <c r="F71" s="32">
        <f>I71*J71*1.4</f>
        <v>2755.2</v>
      </c>
      <c r="G71" s="31">
        <f>I71*J71*1.2</f>
        <v>2361.6</v>
      </c>
      <c r="H71" s="16"/>
      <c r="I71" s="45">
        <v>320</v>
      </c>
      <c r="J71" s="44">
        <v>6.15</v>
      </c>
    </row>
    <row r="72" spans="1:10" ht="112.5">
      <c r="A72" s="49"/>
      <c r="B72" s="50" t="s">
        <v>100</v>
      </c>
      <c r="C72" s="92"/>
      <c r="D72" s="51" t="s">
        <v>80</v>
      </c>
      <c r="E72" s="47" t="s">
        <v>383</v>
      </c>
      <c r="F72" s="32">
        <f t="shared" ref="F72:F73" si="10">I72*J72*1.4</f>
        <v>2755.2</v>
      </c>
      <c r="G72" s="31">
        <f>I72*J72*1.2</f>
        <v>2361.6</v>
      </c>
      <c r="H72" s="16"/>
      <c r="I72" s="45">
        <v>320</v>
      </c>
      <c r="J72" s="44">
        <v>6.15</v>
      </c>
    </row>
    <row r="73" spans="1:10" ht="135">
      <c r="A73" s="14"/>
      <c r="B73" s="94" t="s">
        <v>5</v>
      </c>
      <c r="C73" s="95"/>
      <c r="D73" s="51" t="s">
        <v>81</v>
      </c>
      <c r="E73" s="47" t="s">
        <v>383</v>
      </c>
      <c r="F73" s="32">
        <f t="shared" si="10"/>
        <v>3452.61</v>
      </c>
      <c r="G73" s="31">
        <f>I73*J73*1.2</f>
        <v>2959.38</v>
      </c>
      <c r="H73" s="16"/>
      <c r="I73" s="45">
        <v>401</v>
      </c>
      <c r="J73" s="44">
        <v>6.15</v>
      </c>
    </row>
    <row r="74" spans="1:10">
      <c r="A74" s="103" t="s">
        <v>574</v>
      </c>
      <c r="B74" s="101"/>
      <c r="C74" s="101"/>
      <c r="D74" s="101"/>
      <c r="E74" s="101"/>
      <c r="F74" s="101"/>
      <c r="G74" s="104"/>
      <c r="H74" s="17"/>
      <c r="I74" s="37"/>
    </row>
    <row r="75" spans="1:10" ht="112.5">
      <c r="A75" s="14"/>
      <c r="B75" s="85" t="s">
        <v>6</v>
      </c>
      <c r="C75" s="93"/>
      <c r="D75" s="52" t="s">
        <v>416</v>
      </c>
      <c r="E75" s="18" t="s">
        <v>383</v>
      </c>
      <c r="F75" s="32">
        <f>I75*J75*1.4</f>
        <v>38805.270000000004</v>
      </c>
      <c r="G75" s="31">
        <f>I75*J75*1.2</f>
        <v>33261.660000000003</v>
      </c>
      <c r="H75" s="16"/>
      <c r="I75" s="45">
        <v>4507</v>
      </c>
      <c r="J75" s="44">
        <v>6.15</v>
      </c>
    </row>
    <row r="76" spans="1:10" ht="112.5">
      <c r="A76" s="14"/>
      <c r="B76" s="85" t="s">
        <v>223</v>
      </c>
      <c r="C76" s="93"/>
      <c r="D76" s="52" t="s">
        <v>416</v>
      </c>
      <c r="E76" s="18" t="s">
        <v>383</v>
      </c>
      <c r="F76" s="32">
        <f>I76*J76*1.4</f>
        <v>38805.270000000004</v>
      </c>
      <c r="G76" s="31">
        <f>I76*J76*1.2</f>
        <v>33261.660000000003</v>
      </c>
      <c r="H76" s="16"/>
      <c r="I76" s="45">
        <v>4507</v>
      </c>
      <c r="J76" s="44">
        <v>6.15</v>
      </c>
    </row>
  </sheetData>
  <sheetProtection password="EFF9" sheet="1" objects="1" scenarios="1"/>
  <mergeCells count="18">
    <mergeCell ref="A44:G44"/>
    <mergeCell ref="A2:D2"/>
    <mergeCell ref="A3:D3"/>
    <mergeCell ref="A4:D4"/>
    <mergeCell ref="A5:A6"/>
    <mergeCell ref="B5:B6"/>
    <mergeCell ref="C5:C6"/>
    <mergeCell ref="D5:D6"/>
    <mergeCell ref="E5:E6"/>
    <mergeCell ref="F5:G5"/>
    <mergeCell ref="A7:G7"/>
    <mergeCell ref="A16:G16"/>
    <mergeCell ref="A35:G35"/>
    <mergeCell ref="A53:G53"/>
    <mergeCell ref="A55:G55"/>
    <mergeCell ref="A58:G58"/>
    <mergeCell ref="A70:G70"/>
    <mergeCell ref="A74:G74"/>
  </mergeCells>
  <pageMargins left="0.25" right="0.25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</sheetPr>
  <dimension ref="A1:K50"/>
  <sheetViews>
    <sheetView tabSelected="1" zoomScaleSheetLayoutView="90" workbookViewId="0">
      <pane ySplit="6" topLeftCell="A7" activePane="bottomLeft" state="frozen"/>
      <selection pane="bottomLeft" activeCell="D12" sqref="D12"/>
    </sheetView>
  </sheetViews>
  <sheetFormatPr defaultRowHeight="15"/>
  <cols>
    <col min="1" max="1" width="14" customWidth="1"/>
    <col min="2" max="2" width="15.140625" style="39" customWidth="1"/>
    <col min="3" max="3" width="7.7109375" customWidth="1"/>
    <col min="4" max="4" width="33.5703125" style="22" customWidth="1"/>
    <col min="5" max="5" width="11" style="22" customWidth="1"/>
    <col min="6" max="6" width="8.5703125" customWidth="1"/>
    <col min="7" max="7" width="8.5703125" bestFit="1" customWidth="1"/>
    <col min="8" max="8" width="13.5703125" customWidth="1"/>
    <col min="9" max="9" width="8.5703125" style="34" hidden="1" customWidth="1"/>
    <col min="10" max="10" width="8.85546875" customWidth="1"/>
    <col min="11" max="11" width="6" customWidth="1"/>
    <col min="12" max="12" width="8.140625" customWidth="1"/>
  </cols>
  <sheetData>
    <row r="1" spans="1:11">
      <c r="A1" s="21" t="s">
        <v>663</v>
      </c>
      <c r="B1" s="38"/>
      <c r="C1" s="21"/>
      <c r="D1" s="21"/>
      <c r="E1" s="21"/>
    </row>
    <row r="2" spans="1:11" ht="20.25" customHeight="1">
      <c r="A2" s="105" t="s">
        <v>322</v>
      </c>
      <c r="B2" s="105"/>
      <c r="C2" s="105"/>
      <c r="D2" s="105"/>
      <c r="E2" s="25"/>
      <c r="F2" s="3"/>
      <c r="G2" s="4"/>
      <c r="H2" s="4"/>
      <c r="I2" s="35"/>
      <c r="J2" s="5"/>
    </row>
    <row r="3" spans="1:11" ht="20.25" customHeight="1">
      <c r="A3" s="105" t="s">
        <v>328</v>
      </c>
      <c r="B3" s="105"/>
      <c r="C3" s="105"/>
      <c r="D3" s="105"/>
      <c r="E3" s="25"/>
      <c r="F3" s="3"/>
      <c r="G3" s="4"/>
      <c r="H3" s="4"/>
      <c r="I3" s="35"/>
      <c r="J3" s="5"/>
    </row>
    <row r="4" spans="1:11" ht="20.25" customHeight="1" thickBot="1">
      <c r="A4" s="106" t="s">
        <v>336</v>
      </c>
      <c r="B4" s="106"/>
      <c r="C4" s="106"/>
      <c r="D4" s="106"/>
      <c r="E4" s="29"/>
      <c r="F4" s="12"/>
      <c r="G4" s="15"/>
      <c r="H4" s="4"/>
      <c r="I4" s="35"/>
      <c r="J4" s="5"/>
    </row>
    <row r="5" spans="1:11" ht="18.75" customHeight="1" thickBot="1">
      <c r="A5" s="107" t="s">
        <v>321</v>
      </c>
      <c r="B5" s="109" t="s">
        <v>320</v>
      </c>
      <c r="C5" s="111" t="s">
        <v>319</v>
      </c>
      <c r="D5" s="113" t="s">
        <v>318</v>
      </c>
      <c r="E5" s="115" t="s">
        <v>332</v>
      </c>
      <c r="F5" s="117" t="s">
        <v>317</v>
      </c>
      <c r="G5" s="118"/>
      <c r="H5" s="15"/>
      <c r="I5" s="35"/>
      <c r="J5" s="5"/>
    </row>
    <row r="6" spans="1:11" ht="18.75" customHeight="1" thickBot="1">
      <c r="A6" s="108"/>
      <c r="B6" s="110"/>
      <c r="C6" s="112"/>
      <c r="D6" s="114"/>
      <c r="E6" s="116"/>
      <c r="F6" s="27" t="s">
        <v>225</v>
      </c>
      <c r="G6" s="28" t="s">
        <v>224</v>
      </c>
      <c r="H6" s="15"/>
      <c r="I6" s="35"/>
      <c r="J6" s="5"/>
    </row>
    <row r="7" spans="1:11" ht="15.75" customHeight="1">
      <c r="A7" s="119" t="s">
        <v>580</v>
      </c>
      <c r="B7" s="120"/>
      <c r="C7" s="120"/>
      <c r="D7" s="120"/>
      <c r="E7" s="120"/>
      <c r="F7" s="120"/>
      <c r="G7" s="121"/>
      <c r="H7" s="15"/>
      <c r="I7" s="36" t="s">
        <v>338</v>
      </c>
      <c r="J7" s="11"/>
    </row>
    <row r="8" spans="1:11" ht="67.5" customHeight="1">
      <c r="A8" s="20" t="s">
        <v>44</v>
      </c>
      <c r="B8" s="26" t="s">
        <v>323</v>
      </c>
      <c r="C8" s="26" t="s">
        <v>339</v>
      </c>
      <c r="D8" s="19" t="s">
        <v>324</v>
      </c>
      <c r="E8" s="18" t="s">
        <v>337</v>
      </c>
      <c r="F8" s="32">
        <f>I8*1.3</f>
        <v>48.1</v>
      </c>
      <c r="G8" s="31">
        <f>I8*1.2</f>
        <v>44.4</v>
      </c>
      <c r="H8" s="16"/>
      <c r="I8" s="45">
        <v>37</v>
      </c>
      <c r="K8" s="16"/>
    </row>
    <row r="9" spans="1:11" ht="26.25" customHeight="1">
      <c r="A9" s="13" t="s">
        <v>44</v>
      </c>
      <c r="B9" s="26" t="s">
        <v>287</v>
      </c>
      <c r="C9" s="26" t="s">
        <v>340</v>
      </c>
      <c r="D9" s="19" t="s">
        <v>325</v>
      </c>
      <c r="E9" s="18" t="s">
        <v>337</v>
      </c>
      <c r="F9" s="32">
        <f t="shared" ref="F9:F14" si="0">I9*1.3</f>
        <v>16.900000000000002</v>
      </c>
      <c r="G9" s="31">
        <f t="shared" ref="G9:G14" si="1">I9*1.2</f>
        <v>15.6</v>
      </c>
      <c r="H9" s="16"/>
      <c r="I9" s="45">
        <v>13</v>
      </c>
      <c r="K9" s="16"/>
    </row>
    <row r="10" spans="1:11" ht="24">
      <c r="A10" s="13" t="s">
        <v>44</v>
      </c>
      <c r="B10" s="26" t="s">
        <v>288</v>
      </c>
      <c r="C10" s="26">
        <v>84632</v>
      </c>
      <c r="D10" s="19" t="s">
        <v>325</v>
      </c>
      <c r="E10" s="18" t="s">
        <v>337</v>
      </c>
      <c r="F10" s="32">
        <f t="shared" si="0"/>
        <v>24.7</v>
      </c>
      <c r="G10" s="31">
        <f t="shared" si="1"/>
        <v>22.8</v>
      </c>
      <c r="H10" s="16"/>
      <c r="I10" s="45">
        <v>19</v>
      </c>
      <c r="K10" s="16"/>
    </row>
    <row r="11" spans="1:11" ht="25.5" customHeight="1">
      <c r="A11" s="14"/>
      <c r="B11" s="26" t="s">
        <v>289</v>
      </c>
      <c r="C11" s="26" t="s">
        <v>341</v>
      </c>
      <c r="D11" s="19" t="s">
        <v>326</v>
      </c>
      <c r="E11" s="18" t="s">
        <v>337</v>
      </c>
      <c r="F11" s="32">
        <f t="shared" si="0"/>
        <v>29.900000000000002</v>
      </c>
      <c r="G11" s="31">
        <f t="shared" si="1"/>
        <v>27.599999999999998</v>
      </c>
      <c r="H11" s="16"/>
      <c r="I11" s="45">
        <v>23</v>
      </c>
      <c r="K11" s="16"/>
    </row>
    <row r="12" spans="1:11" ht="153" customHeight="1">
      <c r="A12" s="14"/>
      <c r="B12" s="26" t="s">
        <v>290</v>
      </c>
      <c r="C12" s="26"/>
      <c r="D12" s="19" t="s">
        <v>329</v>
      </c>
      <c r="E12" s="18" t="s">
        <v>337</v>
      </c>
      <c r="F12" s="32">
        <f t="shared" si="0"/>
        <v>65</v>
      </c>
      <c r="G12" s="31">
        <f>I12*1.2</f>
        <v>60</v>
      </c>
      <c r="H12" s="16"/>
      <c r="I12" s="45">
        <v>50</v>
      </c>
      <c r="K12" s="16"/>
    </row>
    <row r="13" spans="1:11" ht="94.5" customHeight="1">
      <c r="A13" s="14"/>
      <c r="B13" s="26" t="s">
        <v>291</v>
      </c>
      <c r="C13" s="26"/>
      <c r="D13" s="19" t="s">
        <v>327</v>
      </c>
      <c r="E13" s="18" t="s">
        <v>337</v>
      </c>
      <c r="F13" s="32">
        <f t="shared" si="0"/>
        <v>59.800000000000004</v>
      </c>
      <c r="G13" s="31">
        <f t="shared" si="1"/>
        <v>55.199999999999996</v>
      </c>
      <c r="H13" s="16"/>
      <c r="I13" s="45">
        <v>46</v>
      </c>
      <c r="K13" s="16"/>
    </row>
    <row r="14" spans="1:11" ht="26.25" customHeight="1">
      <c r="A14" s="14"/>
      <c r="B14" s="26" t="s">
        <v>292</v>
      </c>
      <c r="C14" s="26" t="s">
        <v>342</v>
      </c>
      <c r="D14" s="19" t="s">
        <v>326</v>
      </c>
      <c r="E14" s="18" t="s">
        <v>337</v>
      </c>
      <c r="F14" s="32">
        <f t="shared" si="0"/>
        <v>88.4</v>
      </c>
      <c r="G14" s="31">
        <f t="shared" si="1"/>
        <v>81.599999999999994</v>
      </c>
      <c r="H14" s="16"/>
      <c r="I14" s="45">
        <v>68</v>
      </c>
      <c r="K14" s="16"/>
    </row>
    <row r="15" spans="1:11">
      <c r="A15" s="122" t="s">
        <v>335</v>
      </c>
      <c r="B15" s="123"/>
      <c r="C15" s="123"/>
      <c r="D15" s="123"/>
      <c r="E15" s="123"/>
      <c r="F15" s="123"/>
      <c r="G15" s="124"/>
      <c r="H15" s="17"/>
      <c r="I15" s="37"/>
      <c r="K15" s="33"/>
    </row>
    <row r="16" spans="1:11" ht="83.25" customHeight="1">
      <c r="A16" s="14"/>
      <c r="B16" s="26" t="s">
        <v>331</v>
      </c>
      <c r="C16" s="9" t="s">
        <v>343</v>
      </c>
      <c r="D16" s="19" t="s">
        <v>333</v>
      </c>
      <c r="E16" s="18" t="s">
        <v>337</v>
      </c>
      <c r="F16" s="23">
        <f>I16*1.3</f>
        <v>114.4</v>
      </c>
      <c r="G16" s="24">
        <f>I16*1.2</f>
        <v>105.6</v>
      </c>
      <c r="H16" s="16"/>
      <c r="I16" s="45">
        <v>88</v>
      </c>
      <c r="K16" s="16"/>
    </row>
    <row r="17" spans="1:11" ht="59.25" customHeight="1">
      <c r="A17" s="14"/>
      <c r="B17" s="26" t="s">
        <v>330</v>
      </c>
      <c r="C17" s="9" t="s">
        <v>344</v>
      </c>
      <c r="D17" s="19" t="s">
        <v>334</v>
      </c>
      <c r="E17" s="18" t="s">
        <v>337</v>
      </c>
      <c r="F17" s="23">
        <f t="shared" ref="F17:F35" si="2">I17*1.3</f>
        <v>150.80000000000001</v>
      </c>
      <c r="G17" s="24">
        <f t="shared" ref="G17:G35" si="3">I17*1.2</f>
        <v>139.19999999999999</v>
      </c>
      <c r="H17" s="16"/>
      <c r="I17" s="45">
        <v>116</v>
      </c>
      <c r="K17" s="16"/>
    </row>
    <row r="18" spans="1:11" ht="56.25">
      <c r="A18" s="14"/>
      <c r="B18" s="26" t="s">
        <v>293</v>
      </c>
      <c r="C18" s="9"/>
      <c r="D18" s="19" t="s">
        <v>345</v>
      </c>
      <c r="E18" s="18" t="s">
        <v>337</v>
      </c>
      <c r="F18" s="23">
        <f t="shared" si="2"/>
        <v>130</v>
      </c>
      <c r="G18" s="24">
        <f t="shared" si="3"/>
        <v>120</v>
      </c>
      <c r="H18" s="16"/>
      <c r="I18" s="45">
        <v>100</v>
      </c>
      <c r="K18" s="16"/>
    </row>
    <row r="19" spans="1:11" ht="56.25">
      <c r="A19" s="14"/>
      <c r="B19" s="26" t="s">
        <v>294</v>
      </c>
      <c r="C19" s="9"/>
      <c r="D19" s="19" t="s">
        <v>346</v>
      </c>
      <c r="E19" s="18" t="s">
        <v>337</v>
      </c>
      <c r="F19" s="23">
        <f t="shared" si="2"/>
        <v>165.1</v>
      </c>
      <c r="G19" s="24">
        <f t="shared" si="3"/>
        <v>152.4</v>
      </c>
      <c r="H19" s="16"/>
      <c r="I19" s="45">
        <v>127</v>
      </c>
      <c r="K19" s="16"/>
    </row>
    <row r="20" spans="1:11" ht="45">
      <c r="A20" s="14"/>
      <c r="B20" s="26" t="s">
        <v>295</v>
      </c>
      <c r="C20" s="9"/>
      <c r="D20" s="19" t="s">
        <v>347</v>
      </c>
      <c r="E20" s="18" t="s">
        <v>337</v>
      </c>
      <c r="F20" s="23">
        <f t="shared" si="2"/>
        <v>195</v>
      </c>
      <c r="G20" s="24">
        <f t="shared" si="3"/>
        <v>180</v>
      </c>
      <c r="H20" s="16"/>
      <c r="I20" s="45">
        <v>150</v>
      </c>
      <c r="K20" s="16"/>
    </row>
    <row r="21" spans="1:11" ht="48" customHeight="1">
      <c r="A21" s="14"/>
      <c r="B21" s="26" t="s">
        <v>296</v>
      </c>
      <c r="C21" s="9" t="s">
        <v>349</v>
      </c>
      <c r="D21" s="19" t="s">
        <v>348</v>
      </c>
      <c r="E21" s="18" t="s">
        <v>337</v>
      </c>
      <c r="F21" s="23">
        <f t="shared" si="2"/>
        <v>94.9</v>
      </c>
      <c r="G21" s="24">
        <f t="shared" si="3"/>
        <v>87.6</v>
      </c>
      <c r="H21" s="16"/>
      <c r="I21" s="45">
        <v>73</v>
      </c>
      <c r="K21" s="16"/>
    </row>
    <row r="22" spans="1:11" ht="48" customHeight="1">
      <c r="A22" s="14"/>
      <c r="B22" s="26" t="s">
        <v>350</v>
      </c>
      <c r="C22" s="9"/>
      <c r="D22" s="19" t="s">
        <v>351</v>
      </c>
      <c r="E22" s="18" t="s">
        <v>337</v>
      </c>
      <c r="F22" s="23">
        <f t="shared" si="2"/>
        <v>49.4</v>
      </c>
      <c r="G22" s="24">
        <f t="shared" si="3"/>
        <v>45.6</v>
      </c>
      <c r="H22" s="16"/>
      <c r="I22" s="45">
        <v>38</v>
      </c>
      <c r="K22" s="16"/>
    </row>
    <row r="23" spans="1:11" ht="45">
      <c r="A23" s="14"/>
      <c r="B23" s="26" t="s">
        <v>297</v>
      </c>
      <c r="C23" s="9"/>
      <c r="D23" s="19" t="s">
        <v>353</v>
      </c>
      <c r="E23" s="18" t="s">
        <v>337</v>
      </c>
      <c r="F23" s="23">
        <f t="shared" si="2"/>
        <v>98.8</v>
      </c>
      <c r="G23" s="24">
        <f t="shared" si="3"/>
        <v>91.2</v>
      </c>
      <c r="H23" s="16"/>
      <c r="I23" s="45">
        <v>76</v>
      </c>
      <c r="K23" s="16"/>
    </row>
    <row r="24" spans="1:11" ht="24">
      <c r="A24" s="14"/>
      <c r="B24" s="26" t="s">
        <v>298</v>
      </c>
      <c r="C24" s="9"/>
      <c r="D24" s="19" t="s">
        <v>352</v>
      </c>
      <c r="E24" s="18" t="s">
        <v>337</v>
      </c>
      <c r="F24" s="23">
        <f t="shared" si="2"/>
        <v>156</v>
      </c>
      <c r="G24" s="24">
        <f t="shared" si="3"/>
        <v>144</v>
      </c>
      <c r="H24" s="16"/>
      <c r="I24" s="45">
        <v>120</v>
      </c>
      <c r="K24" s="16"/>
    </row>
    <row r="25" spans="1:11" ht="15" customHeight="1">
      <c r="A25" s="98" t="s">
        <v>356</v>
      </c>
      <c r="B25" s="99"/>
      <c r="C25" s="99"/>
      <c r="D25" s="99"/>
      <c r="E25" s="99"/>
      <c r="F25" s="99"/>
      <c r="G25" s="100"/>
      <c r="H25" s="17"/>
      <c r="I25" s="37"/>
      <c r="K25" s="8"/>
    </row>
    <row r="26" spans="1:11" ht="108" customHeight="1">
      <c r="A26" s="14"/>
      <c r="B26" s="26" t="s">
        <v>299</v>
      </c>
      <c r="C26" s="9"/>
      <c r="D26" s="19" t="s">
        <v>300</v>
      </c>
      <c r="E26" s="18" t="s">
        <v>337</v>
      </c>
      <c r="F26" s="23">
        <f t="shared" si="2"/>
        <v>78</v>
      </c>
      <c r="G26" s="24">
        <f t="shared" si="3"/>
        <v>72</v>
      </c>
      <c r="H26" s="16"/>
      <c r="I26" s="45">
        <v>60</v>
      </c>
      <c r="K26" s="16"/>
    </row>
    <row r="27" spans="1:11" ht="87" customHeight="1">
      <c r="A27" s="14"/>
      <c r="B27" s="26" t="s">
        <v>354</v>
      </c>
      <c r="C27" s="9"/>
      <c r="D27" s="19" t="s">
        <v>301</v>
      </c>
      <c r="E27" s="18" t="s">
        <v>337</v>
      </c>
      <c r="F27" s="23">
        <f t="shared" si="2"/>
        <v>117</v>
      </c>
      <c r="G27" s="24">
        <f t="shared" si="3"/>
        <v>108</v>
      </c>
      <c r="H27" s="16"/>
      <c r="I27" s="45">
        <v>90</v>
      </c>
      <c r="K27" s="16"/>
    </row>
    <row r="28" spans="1:11" ht="144.75" customHeight="1">
      <c r="A28" s="14"/>
      <c r="B28" s="26" t="s">
        <v>302</v>
      </c>
      <c r="C28" s="9"/>
      <c r="D28" s="19" t="s">
        <v>303</v>
      </c>
      <c r="E28" s="18" t="s">
        <v>337</v>
      </c>
      <c r="F28" s="23">
        <f t="shared" si="2"/>
        <v>188.5</v>
      </c>
      <c r="G28" s="24">
        <f t="shared" si="3"/>
        <v>174</v>
      </c>
      <c r="H28" s="16"/>
      <c r="I28" s="45">
        <v>145</v>
      </c>
      <c r="K28" s="16"/>
    </row>
    <row r="29" spans="1:11" ht="75.75" customHeight="1">
      <c r="A29" s="14"/>
      <c r="B29" s="26" t="s">
        <v>304</v>
      </c>
      <c r="C29" s="9"/>
      <c r="D29" s="19" t="s">
        <v>305</v>
      </c>
      <c r="E29" s="18" t="s">
        <v>337</v>
      </c>
      <c r="F29" s="23">
        <f t="shared" si="2"/>
        <v>201.5</v>
      </c>
      <c r="G29" s="24">
        <f t="shared" si="3"/>
        <v>186</v>
      </c>
      <c r="H29" s="16"/>
      <c r="I29" s="45">
        <v>155</v>
      </c>
      <c r="K29" s="16"/>
    </row>
    <row r="30" spans="1:11" ht="156" customHeight="1">
      <c r="A30" s="14"/>
      <c r="B30" s="26" t="s">
        <v>306</v>
      </c>
      <c r="C30" s="9"/>
      <c r="D30" s="19" t="s">
        <v>307</v>
      </c>
      <c r="E30" s="18" t="s">
        <v>337</v>
      </c>
      <c r="F30" s="23">
        <f t="shared" si="2"/>
        <v>120.9</v>
      </c>
      <c r="G30" s="24">
        <f t="shared" si="3"/>
        <v>111.6</v>
      </c>
      <c r="H30" s="16"/>
      <c r="I30" s="45">
        <v>93</v>
      </c>
      <c r="K30" s="16"/>
    </row>
    <row r="31" spans="1:11" ht="153" customHeight="1">
      <c r="A31" s="14"/>
      <c r="B31" s="26" t="s">
        <v>308</v>
      </c>
      <c r="C31" s="9"/>
      <c r="D31" s="19" t="s">
        <v>309</v>
      </c>
      <c r="E31" s="18" t="s">
        <v>337</v>
      </c>
      <c r="F31" s="23">
        <f t="shared" si="2"/>
        <v>196.3</v>
      </c>
      <c r="G31" s="24">
        <f t="shared" si="3"/>
        <v>181.2</v>
      </c>
      <c r="H31" s="16"/>
      <c r="I31" s="45">
        <v>151</v>
      </c>
      <c r="K31" s="16"/>
    </row>
    <row r="32" spans="1:11" ht="15" customHeight="1">
      <c r="A32" s="98" t="s">
        <v>403</v>
      </c>
      <c r="B32" s="99"/>
      <c r="C32" s="99"/>
      <c r="D32" s="99"/>
      <c r="E32" s="99"/>
      <c r="F32" s="99"/>
      <c r="G32" s="100"/>
      <c r="H32" s="17"/>
      <c r="I32" s="37"/>
    </row>
    <row r="33" spans="1:11" ht="75" customHeight="1">
      <c r="A33" s="14"/>
      <c r="B33" s="26" t="s">
        <v>310</v>
      </c>
      <c r="C33" s="14"/>
      <c r="D33" s="19" t="s">
        <v>311</v>
      </c>
      <c r="E33" s="18" t="s">
        <v>337</v>
      </c>
      <c r="F33" s="23">
        <f t="shared" si="2"/>
        <v>49.4</v>
      </c>
      <c r="G33" s="24">
        <f t="shared" si="3"/>
        <v>45.6</v>
      </c>
      <c r="H33" s="16"/>
      <c r="I33" s="45">
        <v>38</v>
      </c>
      <c r="K33" s="16"/>
    </row>
    <row r="34" spans="1:11" ht="93" customHeight="1">
      <c r="A34" s="14"/>
      <c r="B34" s="26" t="s">
        <v>355</v>
      </c>
      <c r="C34" s="14"/>
      <c r="D34" s="19" t="s">
        <v>312</v>
      </c>
      <c r="E34" s="18" t="s">
        <v>337</v>
      </c>
      <c r="F34" s="23">
        <f t="shared" si="2"/>
        <v>58.5</v>
      </c>
      <c r="G34" s="24">
        <f t="shared" si="3"/>
        <v>54</v>
      </c>
      <c r="H34" s="16"/>
      <c r="I34" s="45">
        <v>45</v>
      </c>
      <c r="K34" s="16"/>
    </row>
    <row r="35" spans="1:11" ht="106.5" customHeight="1">
      <c r="A35" s="14"/>
      <c r="B35" s="26" t="s">
        <v>357</v>
      </c>
      <c r="C35" s="14"/>
      <c r="D35" s="19" t="s">
        <v>313</v>
      </c>
      <c r="E35" s="18" t="s">
        <v>337</v>
      </c>
      <c r="F35" s="23">
        <f t="shared" si="2"/>
        <v>78</v>
      </c>
      <c r="G35" s="24">
        <f t="shared" si="3"/>
        <v>72</v>
      </c>
      <c r="H35" s="16"/>
      <c r="I35" s="45">
        <v>60</v>
      </c>
      <c r="K35" s="16"/>
    </row>
    <row r="36" spans="1:11" ht="15" customHeight="1">
      <c r="A36" s="98" t="s">
        <v>358</v>
      </c>
      <c r="B36" s="99"/>
      <c r="C36" s="99"/>
      <c r="D36" s="99"/>
      <c r="E36" s="99"/>
      <c r="F36" s="99"/>
      <c r="G36" s="100"/>
      <c r="H36" s="17"/>
      <c r="I36" s="37"/>
    </row>
    <row r="37" spans="1:11" ht="44.25" customHeight="1">
      <c r="A37" s="14"/>
      <c r="B37" s="26" t="s">
        <v>314</v>
      </c>
      <c r="C37" s="14"/>
      <c r="D37" s="19" t="s">
        <v>361</v>
      </c>
      <c r="E37" s="18" t="s">
        <v>337</v>
      </c>
      <c r="F37" s="23">
        <f>I37*1.3</f>
        <v>46.800000000000004</v>
      </c>
      <c r="G37" s="24">
        <f>I37*1.2</f>
        <v>43.199999999999996</v>
      </c>
      <c r="H37" s="16"/>
      <c r="I37" s="45">
        <v>36</v>
      </c>
      <c r="K37" s="10"/>
    </row>
    <row r="38" spans="1:11" ht="44.25" customHeight="1">
      <c r="A38" s="14"/>
      <c r="B38" s="26" t="s">
        <v>359</v>
      </c>
      <c r="C38" s="14"/>
      <c r="D38" s="19" t="s">
        <v>360</v>
      </c>
      <c r="E38" s="18" t="s">
        <v>337</v>
      </c>
      <c r="F38" s="23">
        <f>I38*1.3</f>
        <v>11.700000000000001</v>
      </c>
      <c r="G38" s="24">
        <f>I38*1.2</f>
        <v>10.799999999999999</v>
      </c>
      <c r="H38" s="16"/>
      <c r="I38" s="45">
        <v>9</v>
      </c>
      <c r="K38" s="10"/>
    </row>
    <row r="39" spans="1:11" ht="44.25" customHeight="1">
      <c r="A39" s="14"/>
      <c r="B39" s="26" t="s">
        <v>362</v>
      </c>
      <c r="C39" s="14"/>
      <c r="D39" s="19" t="s">
        <v>360</v>
      </c>
      <c r="E39" s="18" t="s">
        <v>337</v>
      </c>
      <c r="F39" s="23">
        <f>I39*1.3</f>
        <v>14.3</v>
      </c>
      <c r="G39" s="24">
        <f>I39*1.2</f>
        <v>13.2</v>
      </c>
      <c r="H39" s="16"/>
      <c r="I39" s="45">
        <v>11</v>
      </c>
      <c r="K39" s="10"/>
    </row>
    <row r="40" spans="1:11" ht="56.25">
      <c r="A40" s="6"/>
      <c r="B40" s="26" t="s">
        <v>363</v>
      </c>
      <c r="C40" s="14"/>
      <c r="D40" s="19" t="s">
        <v>365</v>
      </c>
      <c r="E40" s="18" t="s">
        <v>337</v>
      </c>
      <c r="F40" s="23">
        <f>I40*1.3</f>
        <v>32.5</v>
      </c>
      <c r="G40" s="24">
        <f>I40*1.2</f>
        <v>30</v>
      </c>
      <c r="H40" s="16"/>
      <c r="I40" s="45">
        <v>25</v>
      </c>
      <c r="K40" s="10"/>
    </row>
    <row r="41" spans="1:11" ht="56.25">
      <c r="A41" s="14"/>
      <c r="B41" s="26" t="s">
        <v>364</v>
      </c>
      <c r="C41" s="14"/>
      <c r="D41" s="19" t="s">
        <v>365</v>
      </c>
      <c r="E41" s="18" t="s">
        <v>337</v>
      </c>
      <c r="F41" s="23">
        <f>I41*1.3</f>
        <v>45.5</v>
      </c>
      <c r="G41" s="24">
        <f>I41*1.2</f>
        <v>42</v>
      </c>
      <c r="H41" s="16"/>
      <c r="I41" s="45">
        <v>35</v>
      </c>
      <c r="K41" s="10"/>
    </row>
    <row r="42" spans="1:11" ht="15" customHeight="1">
      <c r="A42" s="98" t="s">
        <v>381</v>
      </c>
      <c r="B42" s="99"/>
      <c r="C42" s="99"/>
      <c r="D42" s="99"/>
      <c r="E42" s="99"/>
      <c r="F42" s="99"/>
      <c r="G42" s="100"/>
      <c r="H42" s="17"/>
      <c r="I42" s="37"/>
    </row>
    <row r="43" spans="1:11" ht="48.75" customHeight="1">
      <c r="A43" s="14"/>
      <c r="B43" s="26" t="s">
        <v>366</v>
      </c>
      <c r="C43" s="14"/>
      <c r="D43" s="19" t="s">
        <v>367</v>
      </c>
      <c r="E43" s="18" t="s">
        <v>337</v>
      </c>
      <c r="F43" s="23">
        <f t="shared" ref="F43:F50" si="4">I43*1.3</f>
        <v>1261</v>
      </c>
      <c r="G43" s="24">
        <f t="shared" ref="G43:G50" si="5">I43*1.2</f>
        <v>1164</v>
      </c>
      <c r="H43" s="16"/>
      <c r="I43" s="45">
        <v>970</v>
      </c>
      <c r="K43" s="16"/>
    </row>
    <row r="44" spans="1:11">
      <c r="A44" s="14"/>
      <c r="B44" s="26" t="s">
        <v>368</v>
      </c>
      <c r="C44" s="14"/>
      <c r="D44" s="19" t="s">
        <v>370</v>
      </c>
      <c r="E44" s="18" t="s">
        <v>337</v>
      </c>
      <c r="F44" s="23">
        <f t="shared" si="4"/>
        <v>59.800000000000004</v>
      </c>
      <c r="G44" s="24">
        <f t="shared" si="5"/>
        <v>55.199999999999996</v>
      </c>
      <c r="H44" s="16"/>
      <c r="I44" s="45">
        <v>46</v>
      </c>
      <c r="K44" s="16"/>
    </row>
    <row r="45" spans="1:11" ht="18.75" customHeight="1">
      <c r="A45" s="14"/>
      <c r="B45" s="26" t="s">
        <v>369</v>
      </c>
      <c r="C45" s="14"/>
      <c r="D45" s="19" t="s">
        <v>315</v>
      </c>
      <c r="E45" s="18" t="s">
        <v>337</v>
      </c>
      <c r="F45" s="23">
        <f t="shared" si="4"/>
        <v>70.2</v>
      </c>
      <c r="G45" s="24">
        <f t="shared" si="5"/>
        <v>64.8</v>
      </c>
      <c r="H45" s="16"/>
      <c r="I45" s="45">
        <v>54</v>
      </c>
      <c r="K45" s="16"/>
    </row>
    <row r="46" spans="1:11" ht="18.75" customHeight="1">
      <c r="A46" s="14"/>
      <c r="B46" s="26" t="s">
        <v>371</v>
      </c>
      <c r="C46" s="14"/>
      <c r="D46" s="19" t="s">
        <v>372</v>
      </c>
      <c r="E46" s="18" t="s">
        <v>337</v>
      </c>
      <c r="F46" s="23">
        <f t="shared" si="4"/>
        <v>88.4</v>
      </c>
      <c r="G46" s="24">
        <f t="shared" si="5"/>
        <v>81.599999999999994</v>
      </c>
      <c r="H46" s="16"/>
      <c r="I46" s="45">
        <v>68</v>
      </c>
      <c r="K46" s="16"/>
    </row>
    <row r="47" spans="1:11" ht="18.75" customHeight="1">
      <c r="A47" s="14"/>
      <c r="B47" s="26" t="s">
        <v>373</v>
      </c>
      <c r="C47" s="14"/>
      <c r="D47" s="19" t="s">
        <v>374</v>
      </c>
      <c r="E47" s="18" t="s">
        <v>337</v>
      </c>
      <c r="F47" s="23">
        <f t="shared" si="4"/>
        <v>153.4</v>
      </c>
      <c r="G47" s="24">
        <f t="shared" si="5"/>
        <v>141.6</v>
      </c>
      <c r="H47" s="16"/>
      <c r="I47" s="45">
        <v>118</v>
      </c>
      <c r="K47" s="16"/>
    </row>
    <row r="48" spans="1:11" ht="18.75" customHeight="1">
      <c r="A48" s="14"/>
      <c r="B48" s="26" t="s">
        <v>375</v>
      </c>
      <c r="C48" s="14"/>
      <c r="D48" s="19" t="s">
        <v>376</v>
      </c>
      <c r="E48" s="18" t="s">
        <v>337</v>
      </c>
      <c r="F48" s="23">
        <f t="shared" si="4"/>
        <v>91</v>
      </c>
      <c r="G48" s="24">
        <f t="shared" si="5"/>
        <v>84</v>
      </c>
      <c r="H48" s="16"/>
      <c r="I48" s="45">
        <v>70</v>
      </c>
      <c r="K48" s="16"/>
    </row>
    <row r="49" spans="1:11" ht="18.75" customHeight="1">
      <c r="A49" s="14"/>
      <c r="B49" s="26" t="s">
        <v>377</v>
      </c>
      <c r="C49" s="14"/>
      <c r="D49" s="19" t="s">
        <v>378</v>
      </c>
      <c r="E49" s="18" t="s">
        <v>337</v>
      </c>
      <c r="F49" s="23">
        <f t="shared" si="4"/>
        <v>265.2</v>
      </c>
      <c r="G49" s="24">
        <f t="shared" si="5"/>
        <v>244.79999999999998</v>
      </c>
      <c r="H49" s="16"/>
      <c r="I49" s="45">
        <v>204</v>
      </c>
      <c r="K49" s="16"/>
    </row>
    <row r="50" spans="1:11" ht="18.75" customHeight="1">
      <c r="A50" s="14"/>
      <c r="B50" s="26" t="s">
        <v>379</v>
      </c>
      <c r="C50" s="14"/>
      <c r="D50" s="19" t="s">
        <v>380</v>
      </c>
      <c r="E50" s="18" t="s">
        <v>337</v>
      </c>
      <c r="F50" s="23">
        <f t="shared" si="4"/>
        <v>566.80000000000007</v>
      </c>
      <c r="G50" s="24">
        <f t="shared" si="5"/>
        <v>523.19999999999993</v>
      </c>
      <c r="H50" s="16"/>
      <c r="I50" s="45">
        <v>436</v>
      </c>
      <c r="K50" s="16"/>
    </row>
  </sheetData>
  <sheetProtection password="EFF9" sheet="1" objects="1" scenarios="1"/>
  <mergeCells count="15">
    <mergeCell ref="A15:G15"/>
    <mergeCell ref="A25:G25"/>
    <mergeCell ref="A32:G32"/>
    <mergeCell ref="A36:G36"/>
    <mergeCell ref="A42:G42"/>
    <mergeCell ref="A7:G7"/>
    <mergeCell ref="A3:D3"/>
    <mergeCell ref="A4:D4"/>
    <mergeCell ref="A2:D2"/>
    <mergeCell ref="E5:E6"/>
    <mergeCell ref="F5:G5"/>
    <mergeCell ref="A5:A6"/>
    <mergeCell ref="B5:B6"/>
    <mergeCell ref="C5:C6"/>
    <mergeCell ref="D5:D6"/>
  </mergeCells>
  <pageMargins left="0.25" right="0.25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2"/>
  <dimension ref="A1:B2"/>
  <sheetViews>
    <sheetView showGridLines="0" workbookViewId="0">
      <selection activeCell="D7" sqref="D7"/>
    </sheetView>
  </sheetViews>
  <sheetFormatPr defaultRowHeight="15"/>
  <cols>
    <col min="1" max="1" width="17.140625" customWidth="1"/>
  </cols>
  <sheetData>
    <row r="1" spans="1:2">
      <c r="A1" s="1" t="s">
        <v>91</v>
      </c>
      <c r="B1" s="2">
        <v>60.5</v>
      </c>
    </row>
    <row r="2" spans="1:2">
      <c r="A2" s="1" t="s">
        <v>92</v>
      </c>
      <c r="B2" s="2">
        <v>60.5</v>
      </c>
    </row>
  </sheetData>
  <customSheetViews>
    <customSheetView guid="{1E0AEFC7-9FCB-4491-93F1-EAD747C25596}" showGridLines="0" state="veryHidden">
      <selection activeCell="J11" sqref="J1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K41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D11" sqref="D11"/>
    </sheetView>
  </sheetViews>
  <sheetFormatPr defaultRowHeight="15"/>
  <cols>
    <col min="1" max="1" width="14" customWidth="1"/>
    <col min="2" max="2" width="15.140625" style="39" customWidth="1"/>
    <col min="3" max="3" width="7.7109375" customWidth="1"/>
    <col min="4" max="4" width="33.5703125" style="22" customWidth="1"/>
    <col min="5" max="5" width="11" style="22" customWidth="1"/>
    <col min="6" max="6" width="8.5703125" customWidth="1"/>
    <col min="7" max="7" width="8.5703125" bestFit="1" customWidth="1"/>
    <col min="8" max="8" width="13.5703125" customWidth="1"/>
    <col min="9" max="9" width="8.5703125" style="34" hidden="1" customWidth="1"/>
    <col min="10" max="10" width="8.85546875" hidden="1" customWidth="1"/>
    <col min="11" max="11" width="8.140625" customWidth="1"/>
  </cols>
  <sheetData>
    <row r="1" spans="1:10">
      <c r="A1" s="21" t="s">
        <v>663</v>
      </c>
      <c r="B1" s="38"/>
      <c r="C1" s="21"/>
      <c r="D1" s="21"/>
      <c r="E1" s="21"/>
    </row>
    <row r="2" spans="1:10" ht="20.25" customHeight="1">
      <c r="A2" s="105" t="s">
        <v>322</v>
      </c>
      <c r="B2" s="105"/>
      <c r="C2" s="105"/>
      <c r="D2" s="105"/>
      <c r="E2" s="30"/>
      <c r="F2" s="3"/>
      <c r="G2" s="4"/>
      <c r="H2" s="4"/>
      <c r="I2" s="35"/>
      <c r="J2" s="5"/>
    </row>
    <row r="3" spans="1:10" ht="20.25" customHeight="1">
      <c r="A3" s="105" t="s">
        <v>328</v>
      </c>
      <c r="B3" s="105"/>
      <c r="C3" s="105"/>
      <c r="D3" s="105"/>
      <c r="E3" s="30"/>
      <c r="F3" s="3"/>
      <c r="G3" s="4"/>
      <c r="H3" s="4"/>
      <c r="I3" s="35"/>
      <c r="J3" s="5"/>
    </row>
    <row r="4" spans="1:10" ht="20.25" customHeight="1" thickBot="1">
      <c r="A4" s="106" t="s">
        <v>336</v>
      </c>
      <c r="B4" s="106"/>
      <c r="C4" s="106"/>
      <c r="D4" s="106"/>
      <c r="E4" s="29"/>
      <c r="F4" s="12"/>
      <c r="G4" s="15"/>
      <c r="H4" s="4"/>
      <c r="I4" s="35"/>
      <c r="J4" s="5"/>
    </row>
    <row r="5" spans="1:10" ht="18.75" customHeight="1" thickBot="1">
      <c r="A5" s="107" t="s">
        <v>321</v>
      </c>
      <c r="B5" s="109" t="s">
        <v>320</v>
      </c>
      <c r="C5" s="111" t="s">
        <v>319</v>
      </c>
      <c r="D5" s="113" t="s">
        <v>318</v>
      </c>
      <c r="E5" s="115" t="s">
        <v>332</v>
      </c>
      <c r="F5" s="117" t="s">
        <v>317</v>
      </c>
      <c r="G5" s="118"/>
      <c r="H5" s="15"/>
      <c r="I5" s="35"/>
      <c r="J5" s="5"/>
    </row>
    <row r="6" spans="1:10" ht="18.75" customHeight="1" thickBot="1">
      <c r="A6" s="108"/>
      <c r="B6" s="110"/>
      <c r="C6" s="112"/>
      <c r="D6" s="114"/>
      <c r="E6" s="116"/>
      <c r="F6" s="27" t="s">
        <v>225</v>
      </c>
      <c r="G6" s="28" t="s">
        <v>224</v>
      </c>
      <c r="H6" s="15"/>
      <c r="I6" s="35"/>
      <c r="J6" s="5"/>
    </row>
    <row r="7" spans="1:10">
      <c r="A7" s="119" t="s">
        <v>37</v>
      </c>
      <c r="B7" s="126"/>
      <c r="C7" s="120"/>
      <c r="D7" s="126"/>
      <c r="E7" s="120"/>
      <c r="F7" s="120"/>
      <c r="G7" s="121"/>
      <c r="H7" s="15"/>
      <c r="I7" s="36" t="s">
        <v>338</v>
      </c>
      <c r="J7" s="36" t="s">
        <v>404</v>
      </c>
    </row>
    <row r="8" spans="1:10" ht="56.25">
      <c r="A8" s="56"/>
      <c r="B8" s="59" t="s">
        <v>94</v>
      </c>
      <c r="C8" s="58"/>
      <c r="D8" s="54" t="s">
        <v>417</v>
      </c>
      <c r="E8" s="47" t="s">
        <v>383</v>
      </c>
      <c r="F8" s="32">
        <f>I8*J8*1.4</f>
        <v>16031.82</v>
      </c>
      <c r="G8" s="31">
        <f>I8*J8*1.2</f>
        <v>13741.560000000001</v>
      </c>
      <c r="H8" s="16"/>
      <c r="I8" s="60">
        <v>1862</v>
      </c>
      <c r="J8" s="44">
        <v>6.15</v>
      </c>
    </row>
    <row r="9" spans="1:10" ht="56.25">
      <c r="A9" s="57"/>
      <c r="B9" s="59" t="s">
        <v>95</v>
      </c>
      <c r="C9" s="58"/>
      <c r="D9" s="54" t="s">
        <v>418</v>
      </c>
      <c r="E9" s="47" t="s">
        <v>383</v>
      </c>
      <c r="F9" s="32">
        <f t="shared" ref="F9:F27" si="0">I9*J9*1.4</f>
        <v>27595.05</v>
      </c>
      <c r="G9" s="31">
        <f t="shared" ref="G9:G27" si="1">I9*J9*1.2</f>
        <v>23652.899999999998</v>
      </c>
      <c r="H9" s="16"/>
      <c r="I9" s="60">
        <v>3205</v>
      </c>
      <c r="J9" s="44">
        <v>6.15</v>
      </c>
    </row>
    <row r="10" spans="1:10" ht="56.25">
      <c r="A10" s="57"/>
      <c r="B10" s="59" t="s">
        <v>38</v>
      </c>
      <c r="C10" s="58"/>
      <c r="D10" s="54" t="s">
        <v>419</v>
      </c>
      <c r="E10" s="47" t="s">
        <v>383</v>
      </c>
      <c r="F10" s="32">
        <f t="shared" si="0"/>
        <v>35705.67</v>
      </c>
      <c r="G10" s="31">
        <f t="shared" si="1"/>
        <v>30604.86</v>
      </c>
      <c r="H10" s="16"/>
      <c r="I10" s="60">
        <v>4147</v>
      </c>
      <c r="J10" s="44">
        <v>6.15</v>
      </c>
    </row>
    <row r="11" spans="1:10" ht="67.5">
      <c r="A11" s="57"/>
      <c r="B11" s="59" t="s">
        <v>98</v>
      </c>
      <c r="C11" s="58"/>
      <c r="D11" s="54" t="s">
        <v>420</v>
      </c>
      <c r="E11" s="47" t="s">
        <v>383</v>
      </c>
      <c r="F11" s="32">
        <f t="shared" si="0"/>
        <v>48689.549999999996</v>
      </c>
      <c r="G11" s="31">
        <f t="shared" si="1"/>
        <v>41733.9</v>
      </c>
      <c r="H11" s="16"/>
      <c r="I11" s="60">
        <v>5655</v>
      </c>
      <c r="J11" s="44">
        <v>6.15</v>
      </c>
    </row>
    <row r="12" spans="1:10" ht="56.25">
      <c r="A12" s="57"/>
      <c r="B12" s="59" t="s">
        <v>39</v>
      </c>
      <c r="C12" s="58"/>
      <c r="D12" s="54" t="s">
        <v>421</v>
      </c>
      <c r="E12" s="47" t="s">
        <v>383</v>
      </c>
      <c r="F12" s="32">
        <f t="shared" si="0"/>
        <v>45038.909999999996</v>
      </c>
      <c r="G12" s="31">
        <f t="shared" si="1"/>
        <v>38604.78</v>
      </c>
      <c r="H12" s="16"/>
      <c r="I12" s="60">
        <v>5231</v>
      </c>
      <c r="J12" s="44">
        <v>6.15</v>
      </c>
    </row>
    <row r="13" spans="1:10" ht="67.5">
      <c r="A13" s="57"/>
      <c r="B13" s="59" t="s">
        <v>101</v>
      </c>
      <c r="C13" s="58"/>
      <c r="D13" s="54" t="s">
        <v>422</v>
      </c>
      <c r="E13" s="47" t="s">
        <v>383</v>
      </c>
      <c r="F13" s="32">
        <f t="shared" si="0"/>
        <v>52744.86</v>
      </c>
      <c r="G13" s="31">
        <f t="shared" si="1"/>
        <v>45209.88</v>
      </c>
      <c r="H13" s="16"/>
      <c r="I13" s="60">
        <v>6126</v>
      </c>
      <c r="J13" s="44">
        <v>6.15</v>
      </c>
    </row>
    <row r="14" spans="1:10" ht="67.5">
      <c r="A14" s="57"/>
      <c r="B14" s="59" t="s">
        <v>73</v>
      </c>
      <c r="C14" s="58"/>
      <c r="D14" s="54" t="s">
        <v>423</v>
      </c>
      <c r="E14" s="47" t="s">
        <v>383</v>
      </c>
      <c r="F14" s="32">
        <f t="shared" si="0"/>
        <v>60864.090000000004</v>
      </c>
      <c r="G14" s="31">
        <f t="shared" si="1"/>
        <v>52169.220000000008</v>
      </c>
      <c r="H14" s="16"/>
      <c r="I14" s="60">
        <v>7069</v>
      </c>
      <c r="J14" s="44">
        <v>6.15</v>
      </c>
    </row>
    <row r="15" spans="1:10" ht="67.5">
      <c r="A15" s="46"/>
      <c r="B15" s="59" t="s">
        <v>667</v>
      </c>
      <c r="C15" s="58"/>
      <c r="D15" s="54" t="s">
        <v>666</v>
      </c>
      <c r="E15" s="47" t="s">
        <v>383</v>
      </c>
      <c r="F15" s="32">
        <f t="shared" si="0"/>
        <v>19475.82</v>
      </c>
      <c r="G15" s="31">
        <f t="shared" si="1"/>
        <v>16693.560000000001</v>
      </c>
      <c r="H15" s="16"/>
      <c r="I15" s="60">
        <v>2262</v>
      </c>
      <c r="J15" s="44">
        <v>6.15</v>
      </c>
    </row>
    <row r="16" spans="1:10" ht="56.25">
      <c r="A16" s="46"/>
      <c r="B16" s="59" t="s">
        <v>96</v>
      </c>
      <c r="C16" s="58"/>
      <c r="D16" s="54" t="s">
        <v>424</v>
      </c>
      <c r="E16" s="47" t="s">
        <v>383</v>
      </c>
      <c r="F16" s="32">
        <f t="shared" si="0"/>
        <v>16298.73</v>
      </c>
      <c r="G16" s="31">
        <f t="shared" si="1"/>
        <v>13970.34</v>
      </c>
      <c r="H16" s="16"/>
      <c r="I16" s="60">
        <v>1893</v>
      </c>
      <c r="J16" s="44">
        <v>6.15</v>
      </c>
    </row>
    <row r="17" spans="1:10" ht="56.25">
      <c r="A17" s="46"/>
      <c r="B17" s="59" t="s">
        <v>97</v>
      </c>
      <c r="C17" s="58"/>
      <c r="D17" s="54" t="s">
        <v>425</v>
      </c>
      <c r="E17" s="47" t="s">
        <v>383</v>
      </c>
      <c r="F17" s="32">
        <f t="shared" si="0"/>
        <v>20922.3</v>
      </c>
      <c r="G17" s="31">
        <f t="shared" si="1"/>
        <v>17933.399999999998</v>
      </c>
      <c r="H17" s="16"/>
      <c r="I17" s="60">
        <v>2430</v>
      </c>
      <c r="J17" s="44">
        <v>6.15</v>
      </c>
    </row>
    <row r="18" spans="1:10" ht="67.5">
      <c r="A18" s="46"/>
      <c r="B18" s="59" t="s">
        <v>40</v>
      </c>
      <c r="C18" s="58"/>
      <c r="D18" s="54" t="s">
        <v>426</v>
      </c>
      <c r="E18" s="47" t="s">
        <v>383</v>
      </c>
      <c r="F18" s="32">
        <f t="shared" si="0"/>
        <v>31185.420000000002</v>
      </c>
      <c r="G18" s="31">
        <f t="shared" si="1"/>
        <v>26730.360000000004</v>
      </c>
      <c r="H18" s="16"/>
      <c r="I18" s="60">
        <v>3622</v>
      </c>
      <c r="J18" s="44">
        <v>6.15</v>
      </c>
    </row>
    <row r="19" spans="1:10" ht="56.25">
      <c r="A19" s="46"/>
      <c r="B19" s="59" t="s">
        <v>669</v>
      </c>
      <c r="C19" s="58"/>
      <c r="D19" s="54" t="s">
        <v>668</v>
      </c>
      <c r="E19" s="47" t="s">
        <v>383</v>
      </c>
      <c r="F19" s="32">
        <f t="shared" si="0"/>
        <v>24469.62</v>
      </c>
      <c r="G19" s="31">
        <f t="shared" si="1"/>
        <v>20973.96</v>
      </c>
      <c r="H19" s="16"/>
      <c r="I19" s="60">
        <v>2842</v>
      </c>
      <c r="J19" s="44">
        <v>6.15</v>
      </c>
    </row>
    <row r="20" spans="1:10" ht="56.25">
      <c r="A20" s="46"/>
      <c r="B20" s="59" t="s">
        <v>138</v>
      </c>
      <c r="C20" s="58"/>
      <c r="D20" s="54" t="s">
        <v>427</v>
      </c>
      <c r="E20" s="47" t="s">
        <v>383</v>
      </c>
      <c r="F20" s="32">
        <f t="shared" si="0"/>
        <v>40578.93</v>
      </c>
      <c r="G20" s="31">
        <f t="shared" si="1"/>
        <v>34781.94</v>
      </c>
      <c r="H20" s="16"/>
      <c r="I20" s="60">
        <v>4713</v>
      </c>
      <c r="J20" s="44">
        <v>6.15</v>
      </c>
    </row>
    <row r="21" spans="1:10" ht="67.5">
      <c r="A21" s="46"/>
      <c r="B21" s="59" t="s">
        <v>47</v>
      </c>
      <c r="C21" s="58"/>
      <c r="D21" s="54" t="s">
        <v>428</v>
      </c>
      <c r="E21" s="47" t="s">
        <v>383</v>
      </c>
      <c r="F21" s="32">
        <f t="shared" si="0"/>
        <v>31245.690000000002</v>
      </c>
      <c r="G21" s="31">
        <f t="shared" si="1"/>
        <v>26782.02</v>
      </c>
      <c r="H21" s="16"/>
      <c r="I21" s="60">
        <v>3629</v>
      </c>
      <c r="J21" s="44">
        <v>6.15</v>
      </c>
    </row>
    <row r="22" spans="1:10" ht="78.75">
      <c r="A22" s="46"/>
      <c r="B22" s="59" t="s">
        <v>48</v>
      </c>
      <c r="C22" s="58"/>
      <c r="D22" s="54" t="s">
        <v>429</v>
      </c>
      <c r="E22" s="47" t="s">
        <v>383</v>
      </c>
      <c r="F22" s="32">
        <f t="shared" si="0"/>
        <v>33269.040000000001</v>
      </c>
      <c r="G22" s="31">
        <f t="shared" si="1"/>
        <v>28516.320000000003</v>
      </c>
      <c r="H22" s="16"/>
      <c r="I22" s="60">
        <v>3864</v>
      </c>
      <c r="J22" s="44">
        <v>6.15</v>
      </c>
    </row>
    <row r="23" spans="1:10" ht="67.5">
      <c r="A23" s="46"/>
      <c r="B23" s="59" t="s">
        <v>76</v>
      </c>
      <c r="C23" s="58"/>
      <c r="D23" s="54" t="s">
        <v>430</v>
      </c>
      <c r="E23" s="47" t="s">
        <v>383</v>
      </c>
      <c r="F23" s="32">
        <f t="shared" si="0"/>
        <v>51530.85</v>
      </c>
      <c r="G23" s="31">
        <f t="shared" si="1"/>
        <v>44169.299999999996</v>
      </c>
      <c r="H23" s="16"/>
      <c r="I23" s="60">
        <v>5985</v>
      </c>
      <c r="J23" s="44">
        <v>6.15</v>
      </c>
    </row>
    <row r="24" spans="1:10" ht="67.5">
      <c r="A24" s="46"/>
      <c r="B24" s="59" t="s">
        <v>77</v>
      </c>
      <c r="C24" s="58"/>
      <c r="D24" s="54" t="s">
        <v>431</v>
      </c>
      <c r="E24" s="47" t="s">
        <v>383</v>
      </c>
      <c r="F24" s="32">
        <f t="shared" si="0"/>
        <v>64919.399999999994</v>
      </c>
      <c r="G24" s="31">
        <f t="shared" si="1"/>
        <v>55645.2</v>
      </c>
      <c r="H24" s="16"/>
      <c r="I24" s="60">
        <v>7540</v>
      </c>
      <c r="J24" s="44">
        <v>6.15</v>
      </c>
    </row>
    <row r="25" spans="1:10" ht="101.25">
      <c r="A25" s="46"/>
      <c r="B25" s="59" t="s">
        <v>146</v>
      </c>
      <c r="C25" s="58"/>
      <c r="D25" s="54" t="s">
        <v>432</v>
      </c>
      <c r="E25" s="47" t="s">
        <v>383</v>
      </c>
      <c r="F25" s="32">
        <f t="shared" si="0"/>
        <v>125783.49</v>
      </c>
      <c r="G25" s="31">
        <f t="shared" si="1"/>
        <v>107814.42</v>
      </c>
      <c r="H25" s="16"/>
      <c r="I25" s="60">
        <v>14609</v>
      </c>
      <c r="J25" s="44">
        <v>6.15</v>
      </c>
    </row>
    <row r="26" spans="1:10" ht="101.25">
      <c r="A26" s="46"/>
      <c r="B26" s="59" t="s">
        <v>74</v>
      </c>
      <c r="C26" s="58"/>
      <c r="D26" s="54" t="s">
        <v>433</v>
      </c>
      <c r="E26" s="47" t="s">
        <v>383</v>
      </c>
      <c r="F26" s="32">
        <f t="shared" si="0"/>
        <v>219107.28</v>
      </c>
      <c r="G26" s="31">
        <f t="shared" si="1"/>
        <v>187806.24000000002</v>
      </c>
      <c r="H26" s="16"/>
      <c r="I26" s="60">
        <v>25448</v>
      </c>
      <c r="J26" s="44">
        <v>6.15</v>
      </c>
    </row>
    <row r="27" spans="1:10" ht="78.75">
      <c r="A27" s="46"/>
      <c r="B27" s="59" t="s">
        <v>75</v>
      </c>
      <c r="C27" s="58"/>
      <c r="D27" s="55" t="s">
        <v>434</v>
      </c>
      <c r="E27" s="47" t="s">
        <v>383</v>
      </c>
      <c r="F27" s="32">
        <f t="shared" si="0"/>
        <v>35705.67</v>
      </c>
      <c r="G27" s="31">
        <f t="shared" si="1"/>
        <v>30604.86</v>
      </c>
      <c r="H27" s="16"/>
      <c r="I27" s="60">
        <v>4147</v>
      </c>
      <c r="J27" s="44">
        <v>6.15</v>
      </c>
    </row>
    <row r="28" spans="1:10">
      <c r="A28" s="122" t="s">
        <v>435</v>
      </c>
      <c r="B28" s="125"/>
      <c r="C28" s="123"/>
      <c r="D28" s="125"/>
      <c r="E28" s="123"/>
      <c r="F28" s="123"/>
      <c r="G28" s="124"/>
      <c r="H28" s="17"/>
      <c r="I28" s="37"/>
    </row>
    <row r="29" spans="1:10" ht="101.25">
      <c r="A29" s="46"/>
      <c r="B29" s="59" t="s">
        <v>437</v>
      </c>
      <c r="C29" s="62"/>
      <c r="D29" s="54" t="s">
        <v>436</v>
      </c>
      <c r="E29" s="47" t="s">
        <v>383</v>
      </c>
      <c r="F29" s="32">
        <f>I29*J29*1.4</f>
        <v>17194.170000000002</v>
      </c>
      <c r="G29" s="31">
        <f>I29*J29*1.2</f>
        <v>14737.86</v>
      </c>
      <c r="H29" s="16"/>
      <c r="I29" s="63">
        <v>1997</v>
      </c>
      <c r="J29" s="44">
        <v>6.15</v>
      </c>
    </row>
    <row r="30" spans="1:10" ht="112.5">
      <c r="A30" s="46"/>
      <c r="B30" s="59" t="s">
        <v>670</v>
      </c>
      <c r="C30" s="62"/>
      <c r="D30" s="54" t="s">
        <v>671</v>
      </c>
      <c r="E30" s="47" t="s">
        <v>383</v>
      </c>
      <c r="F30" s="32">
        <f>I30*J30*1.4</f>
        <v>51100.35</v>
      </c>
      <c r="G30" s="31">
        <f>I30*J30*1.2</f>
        <v>43800.299999999996</v>
      </c>
      <c r="H30" s="16"/>
      <c r="I30" s="63">
        <v>5935</v>
      </c>
      <c r="J30" s="44">
        <v>6.15</v>
      </c>
    </row>
    <row r="31" spans="1:10">
      <c r="A31" s="122" t="s">
        <v>444</v>
      </c>
      <c r="B31" s="125"/>
      <c r="C31" s="123"/>
      <c r="D31" s="125"/>
      <c r="E31" s="123"/>
      <c r="F31" s="123"/>
      <c r="G31" s="124"/>
      <c r="H31" s="17"/>
      <c r="I31" s="37"/>
    </row>
    <row r="32" spans="1:10" ht="101.25">
      <c r="A32" s="46"/>
      <c r="B32" s="59" t="s">
        <v>441</v>
      </c>
      <c r="C32" s="62"/>
      <c r="D32" s="54" t="s">
        <v>438</v>
      </c>
      <c r="E32" s="47" t="s">
        <v>383</v>
      </c>
      <c r="F32" s="32">
        <f>I32*J32*1.4</f>
        <v>20035.47</v>
      </c>
      <c r="G32" s="31">
        <f>I32*J32*1.2</f>
        <v>17173.260000000002</v>
      </c>
      <c r="H32" s="16"/>
      <c r="I32" s="63">
        <v>2327</v>
      </c>
      <c r="J32" s="44">
        <v>6.15</v>
      </c>
    </row>
    <row r="33" spans="1:10" ht="101.25">
      <c r="A33" s="46"/>
      <c r="B33" s="59" t="s">
        <v>442</v>
      </c>
      <c r="C33" s="62"/>
      <c r="D33" s="54" t="s">
        <v>439</v>
      </c>
      <c r="E33" s="47" t="s">
        <v>383</v>
      </c>
      <c r="F33" s="32">
        <f>I33*J33*1.5</f>
        <v>34778.25</v>
      </c>
      <c r="G33" s="31">
        <f t="shared" ref="G33:G34" si="2">I33*J33*1.2</f>
        <v>27822.6</v>
      </c>
      <c r="H33" s="16"/>
      <c r="I33" s="63">
        <v>3770</v>
      </c>
      <c r="J33" s="44">
        <v>6.15</v>
      </c>
    </row>
    <row r="34" spans="1:10" ht="112.5">
      <c r="A34" s="46"/>
      <c r="B34" s="59" t="s">
        <v>443</v>
      </c>
      <c r="C34" s="62"/>
      <c r="D34" s="54" t="s">
        <v>440</v>
      </c>
      <c r="E34" s="47" t="s">
        <v>383</v>
      </c>
      <c r="F34" s="32">
        <f>I34*J34*1.5</f>
        <v>43708.05</v>
      </c>
      <c r="G34" s="31">
        <f t="shared" si="2"/>
        <v>34966.44</v>
      </c>
      <c r="H34" s="16"/>
      <c r="I34" s="63">
        <v>4738</v>
      </c>
      <c r="J34" s="44">
        <v>6.15</v>
      </c>
    </row>
    <row r="35" spans="1:10">
      <c r="A35" s="122" t="s">
        <v>445</v>
      </c>
      <c r="B35" s="125"/>
      <c r="C35" s="123"/>
      <c r="D35" s="125"/>
      <c r="E35" s="123"/>
      <c r="F35" s="123"/>
      <c r="G35" s="124"/>
      <c r="H35" s="17"/>
      <c r="I35" s="37"/>
    </row>
    <row r="36" spans="1:10" ht="123.75">
      <c r="A36" s="46"/>
      <c r="B36" s="59" t="s">
        <v>447</v>
      </c>
      <c r="C36" s="62"/>
      <c r="D36" s="54" t="s">
        <v>446</v>
      </c>
      <c r="E36" s="47" t="s">
        <v>383</v>
      </c>
      <c r="F36" s="32">
        <f>I36*J36*1.4</f>
        <v>56808.780000000006</v>
      </c>
      <c r="G36" s="31">
        <f>I36*J36*1.2</f>
        <v>48693.240000000005</v>
      </c>
      <c r="H36" s="16"/>
      <c r="I36" s="63">
        <v>6598</v>
      </c>
      <c r="J36" s="44">
        <v>6.15</v>
      </c>
    </row>
    <row r="37" spans="1:10">
      <c r="A37" s="122" t="s">
        <v>448</v>
      </c>
      <c r="B37" s="125"/>
      <c r="C37" s="123"/>
      <c r="D37" s="125"/>
      <c r="E37" s="123"/>
      <c r="F37" s="123"/>
      <c r="G37" s="124"/>
      <c r="H37" s="17"/>
      <c r="I37" s="37"/>
    </row>
    <row r="38" spans="1:10" ht="123.75">
      <c r="A38" s="46"/>
      <c r="B38" s="59" t="s">
        <v>450</v>
      </c>
      <c r="C38" s="62"/>
      <c r="D38" s="54" t="s">
        <v>449</v>
      </c>
      <c r="E38" s="47" t="s">
        <v>383</v>
      </c>
      <c r="F38" s="32">
        <f>I38*J38*1.4</f>
        <v>144036.69</v>
      </c>
      <c r="G38" s="31">
        <f>I38*J38*1.2</f>
        <v>123460.02</v>
      </c>
      <c r="H38" s="16"/>
      <c r="I38" s="63">
        <v>16729</v>
      </c>
      <c r="J38" s="44">
        <v>6.15</v>
      </c>
    </row>
    <row r="39" spans="1:10">
      <c r="A39" s="122" t="s">
        <v>451</v>
      </c>
      <c r="B39" s="125"/>
      <c r="C39" s="123"/>
      <c r="D39" s="125"/>
      <c r="E39" s="123"/>
      <c r="F39" s="123"/>
      <c r="G39" s="124"/>
      <c r="H39" s="17"/>
      <c r="I39" s="37"/>
    </row>
    <row r="40" spans="1:10" ht="146.25">
      <c r="A40" s="46"/>
      <c r="B40" s="59" t="s">
        <v>454</v>
      </c>
      <c r="C40" s="62"/>
      <c r="D40" s="54" t="s">
        <v>452</v>
      </c>
      <c r="E40" s="47" t="s">
        <v>383</v>
      </c>
      <c r="F40" s="32">
        <f>I40*J40*1.4</f>
        <v>219107.28</v>
      </c>
      <c r="G40" s="31">
        <f>I40*J40*1.2</f>
        <v>187806.24000000002</v>
      </c>
      <c r="H40" s="16"/>
      <c r="I40" s="63">
        <v>25448</v>
      </c>
      <c r="J40" s="44">
        <v>6.15</v>
      </c>
    </row>
    <row r="41" spans="1:10" ht="146.25">
      <c r="A41" s="46"/>
      <c r="B41" s="59" t="s">
        <v>662</v>
      </c>
      <c r="C41" s="62"/>
      <c r="D41" s="54" t="s">
        <v>453</v>
      </c>
      <c r="E41" s="47" t="s">
        <v>383</v>
      </c>
      <c r="F41" s="32">
        <f>I41*J41*1.4</f>
        <v>279962.76</v>
      </c>
      <c r="G41" s="31">
        <f>I41*J41*1.2</f>
        <v>239968.08000000002</v>
      </c>
      <c r="H41" s="16"/>
      <c r="I41" s="63">
        <v>32516</v>
      </c>
      <c r="J41" s="44">
        <v>6.15</v>
      </c>
    </row>
  </sheetData>
  <sheetProtection password="EFF9" sheet="1" objects="1" scenarios="1"/>
  <mergeCells count="15">
    <mergeCell ref="E5:E6"/>
    <mergeCell ref="F5:G5"/>
    <mergeCell ref="A7:G7"/>
    <mergeCell ref="A2:D2"/>
    <mergeCell ref="A3:D3"/>
    <mergeCell ref="A4:D4"/>
    <mergeCell ref="A5:A6"/>
    <mergeCell ref="B5:B6"/>
    <mergeCell ref="C5:C6"/>
    <mergeCell ref="D5:D6"/>
    <mergeCell ref="A28:G28"/>
    <mergeCell ref="A31:G31"/>
    <mergeCell ref="A35:G35"/>
    <mergeCell ref="A37:G37"/>
    <mergeCell ref="A39:G39"/>
  </mergeCells>
  <pageMargins left="0.25" right="0.25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K49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D9" sqref="D9"/>
    </sheetView>
  </sheetViews>
  <sheetFormatPr defaultRowHeight="15"/>
  <cols>
    <col min="1" max="1" width="14" customWidth="1"/>
    <col min="2" max="2" width="15.140625" style="39" customWidth="1"/>
    <col min="3" max="3" width="7.7109375" customWidth="1"/>
    <col min="4" max="4" width="33.5703125" style="22" customWidth="1"/>
    <col min="5" max="5" width="11" style="22" customWidth="1"/>
    <col min="6" max="6" width="8.5703125" customWidth="1"/>
    <col min="7" max="7" width="8.5703125" bestFit="1" customWidth="1"/>
    <col min="8" max="8" width="13.5703125" customWidth="1"/>
    <col min="9" max="9" width="8.5703125" style="34" hidden="1" customWidth="1"/>
    <col min="10" max="10" width="8.85546875" hidden="1" customWidth="1"/>
    <col min="11" max="11" width="8.140625" customWidth="1"/>
  </cols>
  <sheetData>
    <row r="1" spans="1:10">
      <c r="A1" s="21" t="s">
        <v>663</v>
      </c>
      <c r="B1" s="38"/>
      <c r="C1" s="21"/>
      <c r="D1" s="21"/>
      <c r="E1" s="21"/>
    </row>
    <row r="2" spans="1:10" ht="20.25" customHeight="1">
      <c r="A2" s="105" t="s">
        <v>322</v>
      </c>
      <c r="B2" s="105"/>
      <c r="C2" s="105"/>
      <c r="D2" s="105"/>
      <c r="E2" s="61"/>
      <c r="F2" s="3"/>
      <c r="G2" s="4"/>
      <c r="H2" s="4"/>
      <c r="I2" s="35"/>
      <c r="J2" s="5"/>
    </row>
    <row r="3" spans="1:10" ht="20.25" customHeight="1">
      <c r="A3" s="105" t="s">
        <v>328</v>
      </c>
      <c r="B3" s="105"/>
      <c r="C3" s="105"/>
      <c r="D3" s="105"/>
      <c r="E3" s="61"/>
      <c r="F3" s="3"/>
      <c r="G3" s="4"/>
      <c r="H3" s="4"/>
      <c r="I3" s="35"/>
      <c r="J3" s="5"/>
    </row>
    <row r="4" spans="1:10" ht="20.25" customHeight="1" thickBot="1">
      <c r="A4" s="106" t="s">
        <v>336</v>
      </c>
      <c r="B4" s="106"/>
      <c r="C4" s="106"/>
      <c r="D4" s="106"/>
      <c r="E4" s="29"/>
      <c r="F4" s="12"/>
      <c r="G4" s="15"/>
      <c r="H4" s="4"/>
      <c r="I4" s="35"/>
      <c r="J4" s="5"/>
    </row>
    <row r="5" spans="1:10" ht="18.75" customHeight="1" thickBot="1">
      <c r="A5" s="107" t="s">
        <v>321</v>
      </c>
      <c r="B5" s="109" t="s">
        <v>320</v>
      </c>
      <c r="C5" s="111" t="s">
        <v>319</v>
      </c>
      <c r="D5" s="113" t="s">
        <v>318</v>
      </c>
      <c r="E5" s="115" t="s">
        <v>332</v>
      </c>
      <c r="F5" s="117" t="s">
        <v>317</v>
      </c>
      <c r="G5" s="118"/>
      <c r="H5" s="15"/>
      <c r="I5" s="35"/>
      <c r="J5" s="5"/>
    </row>
    <row r="6" spans="1:10" ht="18.75" customHeight="1" thickBot="1">
      <c r="A6" s="108"/>
      <c r="B6" s="110"/>
      <c r="C6" s="112"/>
      <c r="D6" s="114"/>
      <c r="E6" s="116"/>
      <c r="F6" s="27" t="s">
        <v>225</v>
      </c>
      <c r="G6" s="28" t="s">
        <v>224</v>
      </c>
      <c r="H6" s="15"/>
      <c r="I6" s="35"/>
      <c r="J6" s="5"/>
    </row>
    <row r="7" spans="1:10">
      <c r="A7" s="119" t="s">
        <v>127</v>
      </c>
      <c r="B7" s="126"/>
      <c r="C7" s="120"/>
      <c r="D7" s="126"/>
      <c r="E7" s="120"/>
      <c r="F7" s="120"/>
      <c r="G7" s="121"/>
      <c r="H7" s="15"/>
      <c r="I7" s="36" t="s">
        <v>338</v>
      </c>
      <c r="J7" s="36" t="s">
        <v>404</v>
      </c>
    </row>
    <row r="8" spans="1:10" ht="78.75">
      <c r="A8" s="56"/>
      <c r="B8" s="66" t="s">
        <v>470</v>
      </c>
      <c r="C8" s="58"/>
      <c r="D8" s="65" t="s">
        <v>455</v>
      </c>
      <c r="E8" s="47" t="s">
        <v>383</v>
      </c>
      <c r="F8" s="32">
        <f>I8*J8*1.5</f>
        <v>6457.5</v>
      </c>
      <c r="G8" s="31">
        <f>I8*J8*1.2</f>
        <v>5166</v>
      </c>
      <c r="H8" s="16"/>
      <c r="I8" s="60">
        <v>700</v>
      </c>
      <c r="J8" s="44">
        <v>6.15</v>
      </c>
    </row>
    <row r="9" spans="1:10" ht="90">
      <c r="A9" s="57"/>
      <c r="B9" s="66" t="s">
        <v>471</v>
      </c>
      <c r="C9" s="58"/>
      <c r="D9" s="65" t="s">
        <v>456</v>
      </c>
      <c r="E9" s="47" t="s">
        <v>383</v>
      </c>
      <c r="F9" s="32">
        <f t="shared" ref="F9:F13" si="0">I9*J9*1.5</f>
        <v>8671.5</v>
      </c>
      <c r="G9" s="31">
        <f t="shared" ref="G9:G29" si="1">I9*J9*1.2</f>
        <v>6937.2</v>
      </c>
      <c r="H9" s="16"/>
      <c r="I9" s="63">
        <v>940</v>
      </c>
      <c r="J9" s="44">
        <v>6.15</v>
      </c>
    </row>
    <row r="10" spans="1:10" ht="78.75">
      <c r="A10" s="57"/>
      <c r="B10" s="66" t="s">
        <v>114</v>
      </c>
      <c r="C10" s="58"/>
      <c r="D10" s="65" t="s">
        <v>457</v>
      </c>
      <c r="E10" s="47" t="s">
        <v>383</v>
      </c>
      <c r="F10" s="32">
        <f t="shared" si="0"/>
        <v>9049.7250000000004</v>
      </c>
      <c r="G10" s="31">
        <f t="shared" si="1"/>
        <v>7239.7800000000007</v>
      </c>
      <c r="H10" s="16"/>
      <c r="I10" s="63">
        <v>981</v>
      </c>
      <c r="J10" s="44">
        <v>6.15</v>
      </c>
    </row>
    <row r="11" spans="1:10" ht="78.75">
      <c r="A11" s="46"/>
      <c r="B11" s="66" t="s">
        <v>113</v>
      </c>
      <c r="C11" s="58"/>
      <c r="D11" s="65" t="s">
        <v>458</v>
      </c>
      <c r="E11" s="47" t="s">
        <v>383</v>
      </c>
      <c r="F11" s="32">
        <f t="shared" si="0"/>
        <v>17592.075000000001</v>
      </c>
      <c r="G11" s="31">
        <f t="shared" si="1"/>
        <v>14073.660000000002</v>
      </c>
      <c r="H11" s="16"/>
      <c r="I11" s="63">
        <v>1907</v>
      </c>
      <c r="J11" s="44">
        <v>6.15</v>
      </c>
    </row>
    <row r="12" spans="1:10" ht="90">
      <c r="A12" s="46"/>
      <c r="B12" s="66" t="s">
        <v>220</v>
      </c>
      <c r="C12" s="58"/>
      <c r="D12" s="65" t="s">
        <v>459</v>
      </c>
      <c r="E12" s="47" t="s">
        <v>383</v>
      </c>
      <c r="F12" s="32">
        <f t="shared" si="0"/>
        <v>13164.075000000001</v>
      </c>
      <c r="G12" s="31">
        <f t="shared" si="1"/>
        <v>10531.26</v>
      </c>
      <c r="H12" s="16"/>
      <c r="I12" s="63">
        <v>1427</v>
      </c>
      <c r="J12" s="44">
        <v>6.15</v>
      </c>
    </row>
    <row r="13" spans="1:10" ht="90">
      <c r="A13" s="46"/>
      <c r="B13" s="66" t="s">
        <v>221</v>
      </c>
      <c r="C13" s="58"/>
      <c r="D13" s="65" t="s">
        <v>460</v>
      </c>
      <c r="E13" s="47" t="s">
        <v>383</v>
      </c>
      <c r="F13" s="32">
        <f t="shared" si="0"/>
        <v>14778.45</v>
      </c>
      <c r="G13" s="31">
        <f t="shared" si="1"/>
        <v>11822.76</v>
      </c>
      <c r="H13" s="16"/>
      <c r="I13" s="63">
        <v>1602</v>
      </c>
      <c r="J13" s="44">
        <v>6.15</v>
      </c>
    </row>
    <row r="14" spans="1:10" ht="90">
      <c r="A14" s="56"/>
      <c r="B14" s="66" t="s">
        <v>148</v>
      </c>
      <c r="C14" s="58"/>
      <c r="D14" s="65" t="s">
        <v>461</v>
      </c>
      <c r="E14" s="47" t="s">
        <v>383</v>
      </c>
      <c r="F14" s="32">
        <f>I14*J14*1.5</f>
        <v>16088.400000000001</v>
      </c>
      <c r="G14" s="31">
        <f t="shared" si="1"/>
        <v>12870.72</v>
      </c>
      <c r="H14" s="16"/>
      <c r="I14" s="63">
        <v>1744</v>
      </c>
      <c r="J14" s="44">
        <v>6.15</v>
      </c>
    </row>
    <row r="15" spans="1:10" ht="90">
      <c r="A15" s="57"/>
      <c r="B15" s="66" t="s">
        <v>145</v>
      </c>
      <c r="C15" s="58"/>
      <c r="D15" s="65" t="s">
        <v>462</v>
      </c>
      <c r="E15" s="47" t="s">
        <v>383</v>
      </c>
      <c r="F15" s="32">
        <f t="shared" ref="F15:F28" si="2">I15*J15*1.5</f>
        <v>16337.475000000002</v>
      </c>
      <c r="G15" s="31">
        <f t="shared" si="1"/>
        <v>13069.980000000001</v>
      </c>
      <c r="H15" s="16"/>
      <c r="I15" s="63">
        <v>1771</v>
      </c>
      <c r="J15" s="44">
        <v>6.15</v>
      </c>
    </row>
    <row r="16" spans="1:10" ht="90">
      <c r="A16" s="57"/>
      <c r="B16" s="66" t="s">
        <v>144</v>
      </c>
      <c r="C16" s="58"/>
      <c r="D16" s="65" t="s">
        <v>463</v>
      </c>
      <c r="E16" s="47" t="s">
        <v>383</v>
      </c>
      <c r="F16" s="32">
        <f t="shared" si="2"/>
        <v>18560.7</v>
      </c>
      <c r="G16" s="31">
        <f t="shared" si="1"/>
        <v>14848.560000000001</v>
      </c>
      <c r="H16" s="16"/>
      <c r="I16" s="63">
        <v>2012</v>
      </c>
      <c r="J16" s="44">
        <v>6.15</v>
      </c>
    </row>
    <row r="17" spans="1:10" ht="101.25">
      <c r="A17" s="46"/>
      <c r="B17" s="66" t="s">
        <v>149</v>
      </c>
      <c r="C17" s="58"/>
      <c r="D17" s="65" t="s">
        <v>464</v>
      </c>
      <c r="E17" s="47" t="s">
        <v>383</v>
      </c>
      <c r="F17" s="32">
        <f t="shared" si="2"/>
        <v>21171.375</v>
      </c>
      <c r="G17" s="31">
        <f t="shared" si="1"/>
        <v>16937.099999999999</v>
      </c>
      <c r="H17" s="16"/>
      <c r="I17" s="63">
        <v>2295</v>
      </c>
      <c r="J17" s="44">
        <v>6.15</v>
      </c>
    </row>
    <row r="18" spans="1:10" ht="101.25">
      <c r="A18" s="46"/>
      <c r="B18" s="66" t="s">
        <v>151</v>
      </c>
      <c r="C18" s="58"/>
      <c r="D18" s="65" t="s">
        <v>150</v>
      </c>
      <c r="E18" s="47" t="s">
        <v>383</v>
      </c>
      <c r="F18" s="32">
        <f>I18*J18*1.5</f>
        <v>22167.675000000003</v>
      </c>
      <c r="G18" s="31">
        <f t="shared" si="1"/>
        <v>17734.14</v>
      </c>
      <c r="H18" s="16"/>
      <c r="I18" s="63">
        <v>2403</v>
      </c>
      <c r="J18" s="44">
        <v>6.15</v>
      </c>
    </row>
    <row r="19" spans="1:10" ht="90">
      <c r="A19" s="46"/>
      <c r="B19" s="66" t="s">
        <v>67</v>
      </c>
      <c r="C19" s="58"/>
      <c r="D19" s="65" t="s">
        <v>465</v>
      </c>
      <c r="E19" s="47" t="s">
        <v>383</v>
      </c>
      <c r="F19" s="32">
        <f>I19*J19*1.5</f>
        <v>21300.525000000001</v>
      </c>
      <c r="G19" s="31">
        <f t="shared" si="1"/>
        <v>17040.419999999998</v>
      </c>
      <c r="H19" s="16"/>
      <c r="I19" s="63">
        <v>2309</v>
      </c>
      <c r="J19" s="44">
        <v>6.15</v>
      </c>
    </row>
    <row r="20" spans="1:10" ht="78.75">
      <c r="A20" s="46"/>
      <c r="B20" s="66" t="s">
        <v>115</v>
      </c>
      <c r="C20" s="58"/>
      <c r="D20" s="65" t="s">
        <v>466</v>
      </c>
      <c r="E20" s="47" t="s">
        <v>383</v>
      </c>
      <c r="F20" s="32">
        <f>I20*J20*1.5</f>
        <v>26521.875</v>
      </c>
      <c r="G20" s="31">
        <f t="shared" si="1"/>
        <v>21217.5</v>
      </c>
      <c r="H20" s="16"/>
      <c r="I20" s="60">
        <v>2875</v>
      </c>
      <c r="J20" s="44">
        <v>6.15</v>
      </c>
    </row>
    <row r="21" spans="1:10" ht="90">
      <c r="A21" s="46"/>
      <c r="B21" s="66" t="s">
        <v>116</v>
      </c>
      <c r="C21" s="58"/>
      <c r="D21" s="65" t="s">
        <v>467</v>
      </c>
      <c r="E21" s="47" t="s">
        <v>383</v>
      </c>
      <c r="F21" s="32">
        <f t="shared" si="2"/>
        <v>22167.675000000003</v>
      </c>
      <c r="G21" s="31">
        <f t="shared" si="1"/>
        <v>17734.14</v>
      </c>
      <c r="H21" s="16"/>
      <c r="I21" s="63">
        <v>2403</v>
      </c>
      <c r="J21" s="44">
        <v>6.15</v>
      </c>
    </row>
    <row r="22" spans="1:10" ht="101.25">
      <c r="A22" s="46"/>
      <c r="B22" s="66" t="s">
        <v>118</v>
      </c>
      <c r="C22" s="58"/>
      <c r="D22" s="65" t="s">
        <v>468</v>
      </c>
      <c r="E22" s="47" t="s">
        <v>383</v>
      </c>
      <c r="F22" s="32">
        <f t="shared" si="2"/>
        <v>29999.700000000004</v>
      </c>
      <c r="G22" s="31">
        <f t="shared" si="1"/>
        <v>23999.760000000002</v>
      </c>
      <c r="H22" s="16"/>
      <c r="I22" s="63">
        <v>3252</v>
      </c>
      <c r="J22" s="44">
        <v>6.15</v>
      </c>
    </row>
    <row r="23" spans="1:10" ht="90">
      <c r="A23" s="46"/>
      <c r="B23" s="66" t="s">
        <v>117</v>
      </c>
      <c r="C23" s="58"/>
      <c r="D23" s="65" t="s">
        <v>469</v>
      </c>
      <c r="E23" s="47" t="s">
        <v>383</v>
      </c>
      <c r="F23" s="32">
        <f t="shared" si="2"/>
        <v>29123.325000000004</v>
      </c>
      <c r="G23" s="31">
        <f t="shared" si="1"/>
        <v>23298.660000000003</v>
      </c>
      <c r="H23" s="16"/>
      <c r="I23" s="63">
        <v>3157</v>
      </c>
      <c r="J23" s="44">
        <v>6.15</v>
      </c>
    </row>
    <row r="24" spans="1:10" ht="45">
      <c r="A24" s="46"/>
      <c r="B24" s="66" t="s">
        <v>673</v>
      </c>
      <c r="C24" s="58"/>
      <c r="D24" s="65" t="s">
        <v>672</v>
      </c>
      <c r="E24" s="47" t="s">
        <v>383</v>
      </c>
      <c r="F24" s="32">
        <f t="shared" ref="F24:F27" si="3">I24*J24*1.5</f>
        <v>13044.150000000001</v>
      </c>
      <c r="G24" s="31">
        <f t="shared" si="1"/>
        <v>10435.32</v>
      </c>
      <c r="H24" s="16"/>
      <c r="I24" s="63">
        <v>1414</v>
      </c>
      <c r="J24" s="44">
        <v>6.15</v>
      </c>
    </row>
    <row r="25" spans="1:10" ht="90">
      <c r="A25" s="46"/>
      <c r="B25" s="66" t="s">
        <v>675</v>
      </c>
      <c r="C25" s="58"/>
      <c r="D25" s="65" t="s">
        <v>674</v>
      </c>
      <c r="E25" s="47" t="s">
        <v>383</v>
      </c>
      <c r="F25" s="32">
        <f t="shared" si="3"/>
        <v>26088.300000000003</v>
      </c>
      <c r="G25" s="31">
        <f t="shared" si="1"/>
        <v>20870.64</v>
      </c>
      <c r="H25" s="16"/>
      <c r="I25" s="63">
        <v>2828</v>
      </c>
      <c r="J25" s="44">
        <v>6.15</v>
      </c>
    </row>
    <row r="26" spans="1:10" ht="90">
      <c r="A26" s="46"/>
      <c r="B26" s="66" t="s">
        <v>677</v>
      </c>
      <c r="C26" s="58"/>
      <c r="D26" s="65" t="s">
        <v>676</v>
      </c>
      <c r="E26" s="47" t="s">
        <v>383</v>
      </c>
      <c r="F26" s="32">
        <f t="shared" si="3"/>
        <v>26088.300000000003</v>
      </c>
      <c r="G26" s="31">
        <f t="shared" si="1"/>
        <v>20870.64</v>
      </c>
      <c r="H26" s="16"/>
      <c r="I26" s="63">
        <v>2828</v>
      </c>
      <c r="J26" s="44">
        <v>6.15</v>
      </c>
    </row>
    <row r="27" spans="1:10" ht="90">
      <c r="A27" s="46"/>
      <c r="B27" s="66" t="s">
        <v>679</v>
      </c>
      <c r="C27" s="58"/>
      <c r="D27" s="65" t="s">
        <v>678</v>
      </c>
      <c r="E27" s="47" t="s">
        <v>383</v>
      </c>
      <c r="F27" s="32">
        <f t="shared" si="3"/>
        <v>33911.100000000006</v>
      </c>
      <c r="G27" s="31">
        <f t="shared" si="1"/>
        <v>27128.880000000001</v>
      </c>
      <c r="H27" s="16"/>
      <c r="I27" s="63">
        <v>3676</v>
      </c>
      <c r="J27" s="44">
        <v>6.15</v>
      </c>
    </row>
    <row r="28" spans="1:10" ht="90">
      <c r="A28" s="46"/>
      <c r="B28" s="66" t="s">
        <v>681</v>
      </c>
      <c r="C28" s="58"/>
      <c r="D28" s="65" t="s">
        <v>680</v>
      </c>
      <c r="E28" s="47" t="s">
        <v>383</v>
      </c>
      <c r="F28" s="32">
        <f t="shared" si="2"/>
        <v>34778.25</v>
      </c>
      <c r="G28" s="31">
        <f t="shared" si="1"/>
        <v>27822.6</v>
      </c>
      <c r="H28" s="16"/>
      <c r="I28" s="63">
        <v>3770</v>
      </c>
      <c r="J28" s="44">
        <v>6.15</v>
      </c>
    </row>
    <row r="29" spans="1:10" ht="112.5">
      <c r="A29" s="46"/>
      <c r="B29" s="66" t="s">
        <v>683</v>
      </c>
      <c r="C29" s="58"/>
      <c r="D29" s="65" t="s">
        <v>682</v>
      </c>
      <c r="E29" s="47" t="s">
        <v>383</v>
      </c>
      <c r="F29" s="32">
        <f t="shared" ref="F29" si="4">I29*J29*1.5</f>
        <v>152157.15000000002</v>
      </c>
      <c r="G29" s="31">
        <f t="shared" si="1"/>
        <v>121725.72</v>
      </c>
      <c r="H29" s="16"/>
      <c r="I29" s="63">
        <v>16494</v>
      </c>
      <c r="J29" s="44">
        <v>6.15</v>
      </c>
    </row>
    <row r="30" spans="1:10">
      <c r="A30" s="122" t="s">
        <v>46</v>
      </c>
      <c r="B30" s="125"/>
      <c r="C30" s="123"/>
      <c r="D30" s="125"/>
      <c r="E30" s="123"/>
      <c r="F30" s="123"/>
      <c r="G30" s="124"/>
      <c r="H30" s="17"/>
      <c r="I30" s="37"/>
    </row>
    <row r="31" spans="1:10" ht="78.75">
      <c r="A31" s="57"/>
      <c r="B31" s="66" t="s">
        <v>50</v>
      </c>
      <c r="C31" s="58"/>
      <c r="D31" s="65" t="s">
        <v>472</v>
      </c>
      <c r="E31" s="47" t="s">
        <v>383</v>
      </c>
      <c r="F31" s="32">
        <f t="shared" ref="F31:F32" si="5">I31*J31*1.5</f>
        <v>13311.675000000001</v>
      </c>
      <c r="G31" s="31">
        <f>I31*J31*1.2</f>
        <v>10649.34</v>
      </c>
      <c r="H31" s="16"/>
      <c r="I31" s="63">
        <v>1443</v>
      </c>
      <c r="J31" s="44">
        <v>6.15</v>
      </c>
    </row>
    <row r="32" spans="1:10" ht="90">
      <c r="A32" s="46"/>
      <c r="B32" s="66" t="s">
        <v>154</v>
      </c>
      <c r="C32" s="58"/>
      <c r="D32" s="65" t="s">
        <v>473</v>
      </c>
      <c r="E32" s="47" t="s">
        <v>383</v>
      </c>
      <c r="F32" s="32">
        <f t="shared" si="5"/>
        <v>16521.975000000002</v>
      </c>
      <c r="G32" s="31">
        <f t="shared" ref="G32:G37" si="6">I32*J32*1.2</f>
        <v>13217.580000000002</v>
      </c>
      <c r="H32" s="16"/>
      <c r="I32" s="63">
        <v>1791</v>
      </c>
      <c r="J32" s="44">
        <v>6.15</v>
      </c>
    </row>
    <row r="33" spans="1:10" ht="90">
      <c r="A33" s="46"/>
      <c r="B33" s="66" t="s">
        <v>49</v>
      </c>
      <c r="C33" s="58"/>
      <c r="D33" s="65" t="s">
        <v>474</v>
      </c>
      <c r="E33" s="47" t="s">
        <v>383</v>
      </c>
      <c r="F33" s="32">
        <f>I33*J33*1.4</f>
        <v>20689.829999999998</v>
      </c>
      <c r="G33" s="31">
        <f t="shared" si="6"/>
        <v>17734.14</v>
      </c>
      <c r="H33" s="16"/>
      <c r="I33" s="63">
        <v>2403</v>
      </c>
      <c r="J33" s="44">
        <v>6.15</v>
      </c>
    </row>
    <row r="34" spans="1:10" ht="67.5">
      <c r="A34" s="46"/>
      <c r="B34" s="66" t="s">
        <v>119</v>
      </c>
      <c r="C34" s="58"/>
      <c r="D34" s="65" t="s">
        <v>475</v>
      </c>
      <c r="E34" s="47" t="s">
        <v>383</v>
      </c>
      <c r="F34" s="32">
        <f t="shared" ref="F34:F37" si="7">I34*J34*1.5</f>
        <v>19132.650000000001</v>
      </c>
      <c r="G34" s="31">
        <f t="shared" si="6"/>
        <v>15306.119999999999</v>
      </c>
      <c r="H34" s="16"/>
      <c r="I34" s="63">
        <v>2074</v>
      </c>
      <c r="J34" s="44">
        <v>6.15</v>
      </c>
    </row>
    <row r="35" spans="1:10" ht="67.5">
      <c r="A35" s="46"/>
      <c r="B35" s="66" t="s">
        <v>120</v>
      </c>
      <c r="C35" s="58"/>
      <c r="D35" s="65" t="s">
        <v>476</v>
      </c>
      <c r="E35" s="47" t="s">
        <v>383</v>
      </c>
      <c r="F35" s="32">
        <f t="shared" si="7"/>
        <v>27047.699999999997</v>
      </c>
      <c r="G35" s="31">
        <f t="shared" si="6"/>
        <v>21638.16</v>
      </c>
      <c r="H35" s="16"/>
      <c r="I35" s="63">
        <v>2932</v>
      </c>
      <c r="J35" s="44">
        <v>6.15</v>
      </c>
    </row>
    <row r="36" spans="1:10" ht="78.75">
      <c r="A36" s="46"/>
      <c r="B36" s="66" t="s">
        <v>121</v>
      </c>
      <c r="C36" s="58"/>
      <c r="D36" s="65" t="s">
        <v>477</v>
      </c>
      <c r="E36" s="47" t="s">
        <v>383</v>
      </c>
      <c r="F36" s="32">
        <f t="shared" si="7"/>
        <v>26217.449999999997</v>
      </c>
      <c r="G36" s="31">
        <f t="shared" si="6"/>
        <v>20973.96</v>
      </c>
      <c r="H36" s="16"/>
      <c r="I36" s="63">
        <v>2842</v>
      </c>
      <c r="J36" s="44">
        <v>6.15</v>
      </c>
    </row>
    <row r="37" spans="1:10" ht="112.5">
      <c r="A37" s="46"/>
      <c r="B37" s="66" t="s">
        <v>64</v>
      </c>
      <c r="C37" s="58"/>
      <c r="D37" s="65" t="s">
        <v>478</v>
      </c>
      <c r="E37" s="47" t="s">
        <v>383</v>
      </c>
      <c r="F37" s="32">
        <f t="shared" si="7"/>
        <v>162157.05000000002</v>
      </c>
      <c r="G37" s="31">
        <f t="shared" si="6"/>
        <v>129725.64000000001</v>
      </c>
      <c r="H37" s="16"/>
      <c r="I37" s="63">
        <v>17578</v>
      </c>
      <c r="J37" s="44">
        <v>6.15</v>
      </c>
    </row>
    <row r="38" spans="1:10">
      <c r="A38" s="122" t="s">
        <v>490</v>
      </c>
      <c r="B38" s="125"/>
      <c r="C38" s="123"/>
      <c r="D38" s="125"/>
      <c r="E38" s="123"/>
      <c r="F38" s="123"/>
      <c r="G38" s="124"/>
      <c r="H38" s="17"/>
      <c r="I38" s="37"/>
    </row>
    <row r="39" spans="1:10" ht="146.25">
      <c r="A39" s="56"/>
      <c r="B39" s="66" t="s">
        <v>128</v>
      </c>
      <c r="C39" s="58"/>
      <c r="D39" s="65" t="s">
        <v>479</v>
      </c>
      <c r="E39" s="47" t="s">
        <v>383</v>
      </c>
      <c r="F39" s="32">
        <f>I39*J39*1.4</f>
        <v>18649.260000000002</v>
      </c>
      <c r="G39" s="31">
        <f>I39*J39*1.2</f>
        <v>15985.080000000002</v>
      </c>
      <c r="H39" s="16"/>
      <c r="I39" s="60">
        <v>2166</v>
      </c>
      <c r="J39" s="44">
        <v>6.15</v>
      </c>
    </row>
    <row r="40" spans="1:10" ht="135">
      <c r="A40" s="57"/>
      <c r="B40" s="66" t="s">
        <v>147</v>
      </c>
      <c r="C40" s="58"/>
      <c r="D40" s="65" t="s">
        <v>480</v>
      </c>
      <c r="E40" s="47" t="s">
        <v>383</v>
      </c>
      <c r="F40" s="32">
        <f>I40*J40*1.5</f>
        <v>25553.25</v>
      </c>
      <c r="G40" s="31">
        <f t="shared" ref="G40:G49" si="8">I40*J40*1.2</f>
        <v>20442.599999999999</v>
      </c>
      <c r="H40" s="16"/>
      <c r="I40" s="60">
        <v>2770</v>
      </c>
      <c r="J40" s="44">
        <v>6.15</v>
      </c>
    </row>
    <row r="41" spans="1:10" ht="146.25">
      <c r="A41" s="57"/>
      <c r="B41" s="66" t="s">
        <v>129</v>
      </c>
      <c r="C41" s="58"/>
      <c r="D41" s="65" t="s">
        <v>481</v>
      </c>
      <c r="E41" s="47" t="s">
        <v>383</v>
      </c>
      <c r="F41" s="32">
        <f t="shared" ref="F41:F49" si="9">I41*J41*1.4</f>
        <v>23126.46</v>
      </c>
      <c r="G41" s="31">
        <f t="shared" si="8"/>
        <v>19822.68</v>
      </c>
      <c r="H41" s="16"/>
      <c r="I41" s="63">
        <v>2686</v>
      </c>
      <c r="J41" s="44">
        <v>6.15</v>
      </c>
    </row>
    <row r="42" spans="1:10" ht="146.25">
      <c r="A42" s="46"/>
      <c r="B42" s="66" t="s">
        <v>130</v>
      </c>
      <c r="C42" s="58"/>
      <c r="D42" s="65" t="s">
        <v>482</v>
      </c>
      <c r="E42" s="47" t="s">
        <v>383</v>
      </c>
      <c r="F42" s="32">
        <f t="shared" si="9"/>
        <v>29618.399999999998</v>
      </c>
      <c r="G42" s="31">
        <f t="shared" si="8"/>
        <v>25387.200000000001</v>
      </c>
      <c r="H42" s="16"/>
      <c r="I42" s="63">
        <v>3440</v>
      </c>
      <c r="J42" s="44">
        <v>6.15</v>
      </c>
    </row>
    <row r="43" spans="1:10" ht="146.25">
      <c r="A43" s="46"/>
      <c r="B43" s="66" t="s">
        <v>131</v>
      </c>
      <c r="C43" s="58"/>
      <c r="D43" s="65" t="s">
        <v>483</v>
      </c>
      <c r="E43" s="47" t="s">
        <v>383</v>
      </c>
      <c r="F43" s="32">
        <f t="shared" si="9"/>
        <v>44789.22</v>
      </c>
      <c r="G43" s="31">
        <f t="shared" si="8"/>
        <v>38390.76</v>
      </c>
      <c r="H43" s="16"/>
      <c r="I43" s="60">
        <v>5202</v>
      </c>
      <c r="J43" s="44">
        <v>6.15</v>
      </c>
    </row>
    <row r="44" spans="1:10" ht="146.25">
      <c r="A44" s="46"/>
      <c r="B44" s="66" t="s">
        <v>132</v>
      </c>
      <c r="C44" s="58"/>
      <c r="D44" s="65" t="s">
        <v>484</v>
      </c>
      <c r="E44" s="47" t="s">
        <v>383</v>
      </c>
      <c r="F44" s="32">
        <f t="shared" si="9"/>
        <v>32055.03</v>
      </c>
      <c r="G44" s="31">
        <f t="shared" si="8"/>
        <v>27475.74</v>
      </c>
      <c r="H44" s="16"/>
      <c r="I44" s="63">
        <v>3723</v>
      </c>
      <c r="J44" s="44">
        <v>6.15</v>
      </c>
    </row>
    <row r="45" spans="1:10" ht="157.5">
      <c r="A45" s="56"/>
      <c r="B45" s="66" t="s">
        <v>133</v>
      </c>
      <c r="C45" s="58"/>
      <c r="D45" s="65" t="s">
        <v>485</v>
      </c>
      <c r="E45" s="47" t="s">
        <v>383</v>
      </c>
      <c r="F45" s="32">
        <f t="shared" si="9"/>
        <v>44634.239999999998</v>
      </c>
      <c r="G45" s="31">
        <f t="shared" si="8"/>
        <v>38257.919999999998</v>
      </c>
      <c r="H45" s="16"/>
      <c r="I45" s="63">
        <v>5184</v>
      </c>
      <c r="J45" s="44">
        <v>6.15</v>
      </c>
    </row>
    <row r="46" spans="1:10" ht="168.75">
      <c r="A46" s="57"/>
      <c r="B46" s="66" t="s">
        <v>134</v>
      </c>
      <c r="C46" s="58"/>
      <c r="D46" s="65" t="s">
        <v>486</v>
      </c>
      <c r="E46" s="47" t="s">
        <v>383</v>
      </c>
      <c r="F46" s="32">
        <f t="shared" si="9"/>
        <v>89268.479999999996</v>
      </c>
      <c r="G46" s="31">
        <f t="shared" si="8"/>
        <v>76515.839999999997</v>
      </c>
      <c r="H46" s="16"/>
      <c r="I46" s="63">
        <v>10368</v>
      </c>
      <c r="J46" s="44">
        <v>6.15</v>
      </c>
    </row>
    <row r="47" spans="1:10" ht="168.75">
      <c r="A47" s="57"/>
      <c r="B47" s="66" t="s">
        <v>135</v>
      </c>
      <c r="C47" s="58"/>
      <c r="D47" s="65" t="s">
        <v>487</v>
      </c>
      <c r="E47" s="47" t="s">
        <v>383</v>
      </c>
      <c r="F47" s="32">
        <f t="shared" si="9"/>
        <v>49094.22</v>
      </c>
      <c r="G47" s="31">
        <f t="shared" si="8"/>
        <v>42080.76</v>
      </c>
      <c r="H47" s="16"/>
      <c r="I47" s="63">
        <v>5702</v>
      </c>
      <c r="J47" s="44">
        <v>6.15</v>
      </c>
    </row>
    <row r="48" spans="1:10" ht="157.5">
      <c r="A48" s="46"/>
      <c r="B48" s="66" t="s">
        <v>136</v>
      </c>
      <c r="C48" s="58"/>
      <c r="D48" s="65" t="s">
        <v>488</v>
      </c>
      <c r="E48" s="47" t="s">
        <v>383</v>
      </c>
      <c r="F48" s="32">
        <f t="shared" si="9"/>
        <v>103466.37</v>
      </c>
      <c r="G48" s="31">
        <f t="shared" si="8"/>
        <v>88685.46</v>
      </c>
      <c r="H48" s="16"/>
      <c r="I48" s="63">
        <v>12017</v>
      </c>
      <c r="J48" s="44">
        <v>6.15</v>
      </c>
    </row>
    <row r="49" spans="1:10" ht="168.75">
      <c r="A49" s="46"/>
      <c r="B49" s="66" t="s">
        <v>137</v>
      </c>
      <c r="C49" s="58"/>
      <c r="D49" s="65" t="s">
        <v>489</v>
      </c>
      <c r="E49" s="47" t="s">
        <v>383</v>
      </c>
      <c r="F49" s="32">
        <f t="shared" si="9"/>
        <v>184615.62000000002</v>
      </c>
      <c r="G49" s="31">
        <f t="shared" si="8"/>
        <v>158241.96000000002</v>
      </c>
      <c r="H49" s="16"/>
      <c r="I49" s="63">
        <v>21442</v>
      </c>
      <c r="J49" s="44">
        <v>6.15</v>
      </c>
    </row>
  </sheetData>
  <sheetProtection password="EFF9" sheet="1" objects="1" scenarios="1"/>
  <mergeCells count="12">
    <mergeCell ref="A2:D2"/>
    <mergeCell ref="A3:D3"/>
    <mergeCell ref="A4:D4"/>
    <mergeCell ref="A5:A6"/>
    <mergeCell ref="B5:B6"/>
    <mergeCell ref="C5:C6"/>
    <mergeCell ref="D5:D6"/>
    <mergeCell ref="E5:E6"/>
    <mergeCell ref="F5:G5"/>
    <mergeCell ref="A7:G7"/>
    <mergeCell ref="A30:G30"/>
    <mergeCell ref="A38:G38"/>
  </mergeCells>
  <pageMargins left="0.25" right="0.25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K10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F8" sqref="F8"/>
    </sheetView>
  </sheetViews>
  <sheetFormatPr defaultRowHeight="15"/>
  <cols>
    <col min="1" max="1" width="14" customWidth="1"/>
    <col min="2" max="2" width="15.140625" style="39" customWidth="1"/>
    <col min="3" max="3" width="7.7109375" customWidth="1"/>
    <col min="4" max="4" width="33.5703125" style="22" customWidth="1"/>
    <col min="5" max="5" width="11" style="22" customWidth="1"/>
    <col min="6" max="6" width="8.5703125" customWidth="1"/>
    <col min="7" max="7" width="8.5703125" bestFit="1" customWidth="1"/>
    <col min="8" max="8" width="13.5703125" customWidth="1"/>
    <col min="9" max="9" width="8.5703125" style="34" hidden="1" customWidth="1"/>
    <col min="10" max="10" width="8.85546875" hidden="1" customWidth="1"/>
    <col min="11" max="11" width="8.140625" customWidth="1"/>
  </cols>
  <sheetData>
    <row r="1" spans="1:10">
      <c r="A1" s="21" t="s">
        <v>663</v>
      </c>
      <c r="B1" s="38"/>
      <c r="C1" s="21"/>
      <c r="D1" s="21"/>
      <c r="E1" s="21"/>
    </row>
    <row r="2" spans="1:10" ht="20.25" customHeight="1">
      <c r="A2" s="105" t="s">
        <v>322</v>
      </c>
      <c r="B2" s="105"/>
      <c r="C2" s="105"/>
      <c r="D2" s="105"/>
      <c r="E2" s="61"/>
      <c r="F2" s="3"/>
      <c r="G2" s="4"/>
      <c r="H2" s="4"/>
      <c r="I2" s="35"/>
      <c r="J2" s="5"/>
    </row>
    <row r="3" spans="1:10" ht="20.25" customHeight="1">
      <c r="A3" s="105" t="s">
        <v>328</v>
      </c>
      <c r="B3" s="105"/>
      <c r="C3" s="105"/>
      <c r="D3" s="105"/>
      <c r="E3" s="61"/>
      <c r="F3" s="3"/>
      <c r="G3" s="4"/>
      <c r="H3" s="4"/>
      <c r="I3" s="35"/>
      <c r="J3" s="5"/>
    </row>
    <row r="4" spans="1:10" ht="20.25" customHeight="1" thickBot="1">
      <c r="A4" s="106" t="s">
        <v>336</v>
      </c>
      <c r="B4" s="106"/>
      <c r="C4" s="106"/>
      <c r="D4" s="106"/>
      <c r="E4" s="29"/>
      <c r="F4" s="12"/>
      <c r="G4" s="15"/>
      <c r="H4" s="4"/>
      <c r="I4" s="35"/>
      <c r="J4" s="5"/>
    </row>
    <row r="5" spans="1:10" ht="18.75" customHeight="1" thickBot="1">
      <c r="A5" s="107" t="s">
        <v>321</v>
      </c>
      <c r="B5" s="109" t="s">
        <v>320</v>
      </c>
      <c r="C5" s="111" t="s">
        <v>319</v>
      </c>
      <c r="D5" s="113" t="s">
        <v>318</v>
      </c>
      <c r="E5" s="115" t="s">
        <v>332</v>
      </c>
      <c r="F5" s="117" t="s">
        <v>317</v>
      </c>
      <c r="G5" s="118"/>
      <c r="H5" s="15"/>
      <c r="I5" s="35"/>
      <c r="J5" s="5"/>
    </row>
    <row r="6" spans="1:10" ht="18.75" customHeight="1" thickBot="1">
      <c r="A6" s="108"/>
      <c r="B6" s="110"/>
      <c r="C6" s="112"/>
      <c r="D6" s="114"/>
      <c r="E6" s="116"/>
      <c r="F6" s="27" t="s">
        <v>225</v>
      </c>
      <c r="G6" s="28" t="s">
        <v>224</v>
      </c>
      <c r="H6" s="15"/>
      <c r="I6" s="35"/>
      <c r="J6" s="5"/>
    </row>
    <row r="7" spans="1:10">
      <c r="A7" s="119" t="s">
        <v>41</v>
      </c>
      <c r="B7" s="126"/>
      <c r="C7" s="120"/>
      <c r="D7" s="126"/>
      <c r="E7" s="120"/>
      <c r="F7" s="120"/>
      <c r="G7" s="121"/>
      <c r="H7" s="15"/>
      <c r="I7" s="36" t="s">
        <v>338</v>
      </c>
      <c r="J7" s="36" t="s">
        <v>404</v>
      </c>
    </row>
    <row r="8" spans="1:10" ht="56.25">
      <c r="A8" s="56"/>
      <c r="B8" s="69" t="s">
        <v>42</v>
      </c>
      <c r="C8" s="58"/>
      <c r="D8" s="68" t="s">
        <v>491</v>
      </c>
      <c r="E8" s="47" t="s">
        <v>383</v>
      </c>
      <c r="F8" s="32">
        <f>I8*J8*1.4</f>
        <v>6491.9400000000005</v>
      </c>
      <c r="G8" s="31">
        <f>I8*J8*1.2</f>
        <v>5564.52</v>
      </c>
      <c r="H8" s="16"/>
      <c r="I8" s="67">
        <v>754</v>
      </c>
      <c r="J8" s="44">
        <v>6.15</v>
      </c>
    </row>
    <row r="9" spans="1:10" ht="56.25">
      <c r="A9" s="57"/>
      <c r="B9" s="69" t="s">
        <v>93</v>
      </c>
      <c r="C9" s="58"/>
      <c r="D9" s="68" t="s">
        <v>492</v>
      </c>
      <c r="E9" s="47" t="s">
        <v>383</v>
      </c>
      <c r="F9" s="32">
        <f>I9*J9*1.4</f>
        <v>9333.24</v>
      </c>
      <c r="G9" s="31">
        <f t="shared" ref="G9:G10" si="0">I9*J9*1.2</f>
        <v>7999.92</v>
      </c>
      <c r="H9" s="16"/>
      <c r="I9" s="67">
        <v>1084</v>
      </c>
      <c r="J9" s="44">
        <v>6.15</v>
      </c>
    </row>
    <row r="10" spans="1:10" ht="90">
      <c r="A10" s="57"/>
      <c r="B10" s="69" t="s">
        <v>43</v>
      </c>
      <c r="C10" s="58"/>
      <c r="D10" s="68" t="s">
        <v>493</v>
      </c>
      <c r="E10" s="47" t="s">
        <v>383</v>
      </c>
      <c r="F10" s="32">
        <f>I10*J10*1.4</f>
        <v>9333.24</v>
      </c>
      <c r="G10" s="31">
        <f t="shared" si="0"/>
        <v>7999.92</v>
      </c>
      <c r="H10" s="16"/>
      <c r="I10" s="67">
        <v>1084</v>
      </c>
      <c r="J10" s="44">
        <v>6.15</v>
      </c>
    </row>
  </sheetData>
  <sheetProtection password="EFF9" sheet="1" objects="1" scenarios="1"/>
  <mergeCells count="10">
    <mergeCell ref="E5:E6"/>
    <mergeCell ref="F5:G5"/>
    <mergeCell ref="A7:G7"/>
    <mergeCell ref="A2:D2"/>
    <mergeCell ref="A3:D3"/>
    <mergeCell ref="A4:D4"/>
    <mergeCell ref="A5:A6"/>
    <mergeCell ref="B5:B6"/>
    <mergeCell ref="C5:C6"/>
    <mergeCell ref="D5:D6"/>
  </mergeCells>
  <pageMargins left="0.25" right="0.25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K18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D9" sqref="D9"/>
    </sheetView>
  </sheetViews>
  <sheetFormatPr defaultRowHeight="15"/>
  <cols>
    <col min="1" max="1" width="14" customWidth="1"/>
    <col min="2" max="2" width="15.140625" style="39" customWidth="1"/>
    <col min="3" max="3" width="7.7109375" customWidth="1"/>
    <col min="4" max="4" width="33.5703125" style="22" customWidth="1"/>
    <col min="5" max="5" width="11" style="22" customWidth="1"/>
    <col min="6" max="6" width="8.5703125" customWidth="1"/>
    <col min="7" max="7" width="8.5703125" bestFit="1" customWidth="1"/>
    <col min="8" max="8" width="13.5703125" customWidth="1"/>
    <col min="9" max="9" width="8.5703125" style="34" hidden="1" customWidth="1"/>
    <col min="10" max="10" width="8.85546875" hidden="1" customWidth="1"/>
    <col min="11" max="11" width="8.140625" customWidth="1"/>
  </cols>
  <sheetData>
    <row r="1" spans="1:10">
      <c r="A1" s="21" t="s">
        <v>663</v>
      </c>
      <c r="B1" s="38"/>
      <c r="C1" s="21"/>
      <c r="D1" s="21"/>
      <c r="E1" s="21"/>
    </row>
    <row r="2" spans="1:10" ht="20.25" customHeight="1">
      <c r="A2" s="105" t="s">
        <v>322</v>
      </c>
      <c r="B2" s="105"/>
      <c r="C2" s="105"/>
      <c r="D2" s="105"/>
      <c r="E2" s="61"/>
      <c r="F2" s="3"/>
      <c r="G2" s="4"/>
      <c r="H2" s="4"/>
      <c r="I2" s="35"/>
      <c r="J2" s="5"/>
    </row>
    <row r="3" spans="1:10" ht="20.25" customHeight="1">
      <c r="A3" s="105" t="s">
        <v>328</v>
      </c>
      <c r="B3" s="105"/>
      <c r="C3" s="105"/>
      <c r="D3" s="105"/>
      <c r="E3" s="61"/>
      <c r="F3" s="3"/>
      <c r="G3" s="4"/>
      <c r="H3" s="4"/>
      <c r="I3" s="35"/>
      <c r="J3" s="5"/>
    </row>
    <row r="4" spans="1:10" ht="20.25" customHeight="1" thickBot="1">
      <c r="A4" s="106" t="s">
        <v>336</v>
      </c>
      <c r="B4" s="106"/>
      <c r="C4" s="106"/>
      <c r="D4" s="106"/>
      <c r="E4" s="29"/>
      <c r="F4" s="12"/>
      <c r="G4" s="15"/>
      <c r="H4" s="4"/>
      <c r="I4" s="35"/>
      <c r="J4" s="5"/>
    </row>
    <row r="5" spans="1:10" ht="18.75" customHeight="1" thickBot="1">
      <c r="A5" s="107" t="s">
        <v>321</v>
      </c>
      <c r="B5" s="109" t="s">
        <v>320</v>
      </c>
      <c r="C5" s="111" t="s">
        <v>319</v>
      </c>
      <c r="D5" s="113" t="s">
        <v>318</v>
      </c>
      <c r="E5" s="115" t="s">
        <v>332</v>
      </c>
      <c r="F5" s="117" t="s">
        <v>317</v>
      </c>
      <c r="G5" s="118"/>
      <c r="H5" s="15"/>
      <c r="I5" s="35"/>
      <c r="J5" s="5"/>
    </row>
    <row r="6" spans="1:10" ht="18.75" customHeight="1" thickBot="1">
      <c r="A6" s="108"/>
      <c r="B6" s="110"/>
      <c r="C6" s="112"/>
      <c r="D6" s="114"/>
      <c r="E6" s="116"/>
      <c r="F6" s="27" t="s">
        <v>225</v>
      </c>
      <c r="G6" s="28" t="s">
        <v>224</v>
      </c>
      <c r="H6" s="15"/>
      <c r="I6" s="35"/>
      <c r="J6" s="5"/>
    </row>
    <row r="7" spans="1:10">
      <c r="A7" s="119" t="s">
        <v>497</v>
      </c>
      <c r="B7" s="126"/>
      <c r="C7" s="120"/>
      <c r="D7" s="126"/>
      <c r="E7" s="120"/>
      <c r="F7" s="120"/>
      <c r="G7" s="121"/>
      <c r="H7" s="15"/>
      <c r="I7" s="36" t="s">
        <v>338</v>
      </c>
      <c r="J7" s="36" t="s">
        <v>404</v>
      </c>
    </row>
    <row r="8" spans="1:10" ht="112.5">
      <c r="A8" s="56"/>
      <c r="B8" s="72" t="s">
        <v>182</v>
      </c>
      <c r="C8" s="58"/>
      <c r="D8" s="70" t="s">
        <v>183</v>
      </c>
      <c r="E8" s="47" t="s">
        <v>383</v>
      </c>
      <c r="F8" s="32">
        <f>I8*J8*1.5</f>
        <v>50488.425000000003</v>
      </c>
      <c r="G8" s="31">
        <f>I8*J8*1.2</f>
        <v>40390.740000000005</v>
      </c>
      <c r="H8" s="16"/>
      <c r="I8" s="45">
        <v>5473</v>
      </c>
      <c r="J8" s="44">
        <v>6.15</v>
      </c>
    </row>
    <row r="9" spans="1:10" ht="45">
      <c r="A9" s="57"/>
      <c r="B9" s="72" t="s">
        <v>684</v>
      </c>
      <c r="C9" s="58"/>
      <c r="D9" s="70" t="s">
        <v>82</v>
      </c>
      <c r="E9" s="47" t="s">
        <v>383</v>
      </c>
      <c r="F9" s="32">
        <f t="shared" ref="F9:F13" si="0">I9*J9*1.5</f>
        <v>149048.32500000001</v>
      </c>
      <c r="G9" s="31">
        <f t="shared" ref="G9:G18" si="1">I9*J9*1.2</f>
        <v>119238.66</v>
      </c>
      <c r="H9" s="16"/>
      <c r="I9" s="45">
        <v>16157</v>
      </c>
      <c r="J9" s="44">
        <v>6.15</v>
      </c>
    </row>
    <row r="10" spans="1:10" ht="30" customHeight="1">
      <c r="A10" s="46"/>
      <c r="B10" s="72" t="s">
        <v>184</v>
      </c>
      <c r="C10" s="58"/>
      <c r="D10" s="70" t="s">
        <v>185</v>
      </c>
      <c r="E10" s="47" t="s">
        <v>383</v>
      </c>
      <c r="F10" s="32">
        <f t="shared" si="0"/>
        <v>2084.8500000000004</v>
      </c>
      <c r="G10" s="31">
        <f t="shared" si="1"/>
        <v>1667.88</v>
      </c>
      <c r="H10" s="16"/>
      <c r="I10" s="45">
        <v>226</v>
      </c>
      <c r="J10" s="44">
        <v>6.15</v>
      </c>
    </row>
    <row r="11" spans="1:10" ht="30" customHeight="1">
      <c r="A11" s="46"/>
      <c r="B11" s="72" t="s">
        <v>186</v>
      </c>
      <c r="C11" s="58"/>
      <c r="D11" s="70" t="s">
        <v>187</v>
      </c>
      <c r="E11" s="47" t="s">
        <v>383</v>
      </c>
      <c r="F11" s="32">
        <f t="shared" si="0"/>
        <v>4160.4750000000004</v>
      </c>
      <c r="G11" s="31">
        <f t="shared" si="1"/>
        <v>3328.38</v>
      </c>
      <c r="H11" s="16"/>
      <c r="I11" s="45">
        <v>451</v>
      </c>
      <c r="J11" s="44">
        <v>6.15</v>
      </c>
    </row>
    <row r="12" spans="1:10" ht="30" customHeight="1">
      <c r="A12" s="46"/>
      <c r="B12" s="72" t="s">
        <v>188</v>
      </c>
      <c r="C12" s="58"/>
      <c r="D12" s="70" t="s">
        <v>189</v>
      </c>
      <c r="E12" s="47" t="s">
        <v>383</v>
      </c>
      <c r="F12" s="32">
        <f t="shared" si="0"/>
        <v>7260.0750000000007</v>
      </c>
      <c r="G12" s="31">
        <f t="shared" si="1"/>
        <v>5808.06</v>
      </c>
      <c r="H12" s="16"/>
      <c r="I12" s="45">
        <v>787</v>
      </c>
      <c r="J12" s="44">
        <v>6.15</v>
      </c>
    </row>
    <row r="13" spans="1:10" ht="30" customHeight="1">
      <c r="A13" s="46"/>
      <c r="B13" s="72" t="s">
        <v>190</v>
      </c>
      <c r="C13" s="58"/>
      <c r="D13" s="70" t="s">
        <v>496</v>
      </c>
      <c r="E13" s="47" t="s">
        <v>383</v>
      </c>
      <c r="F13" s="32">
        <f t="shared" si="0"/>
        <v>18440.775000000001</v>
      </c>
      <c r="G13" s="31">
        <f t="shared" si="1"/>
        <v>14752.619999999999</v>
      </c>
      <c r="H13" s="16"/>
      <c r="I13" s="45">
        <v>1999</v>
      </c>
      <c r="J13" s="44">
        <v>6.15</v>
      </c>
    </row>
    <row r="14" spans="1:10" ht="30" customHeight="1">
      <c r="A14" s="46"/>
      <c r="B14" s="73" t="s">
        <v>152</v>
      </c>
      <c r="C14" s="62"/>
      <c r="D14" s="71" t="s">
        <v>153</v>
      </c>
      <c r="E14" s="47" t="s">
        <v>383</v>
      </c>
      <c r="F14" s="32">
        <f t="shared" ref="F14:F18" si="2">I14*J14*1.5</f>
        <v>11798.775000000001</v>
      </c>
      <c r="G14" s="31">
        <f t="shared" si="1"/>
        <v>9439.02</v>
      </c>
      <c r="H14" s="16"/>
      <c r="I14" s="45">
        <v>1279</v>
      </c>
      <c r="J14" s="44">
        <v>6.15</v>
      </c>
    </row>
    <row r="15" spans="1:10" ht="30" customHeight="1">
      <c r="A15" s="46"/>
      <c r="B15" s="73" t="s">
        <v>495</v>
      </c>
      <c r="C15" s="62"/>
      <c r="D15" s="71" t="s">
        <v>494</v>
      </c>
      <c r="E15" s="47" t="s">
        <v>383</v>
      </c>
      <c r="F15" s="32">
        <f t="shared" si="2"/>
        <v>18007.2</v>
      </c>
      <c r="G15" s="31">
        <f t="shared" si="1"/>
        <v>14405.76</v>
      </c>
      <c r="H15" s="16"/>
      <c r="I15" s="45">
        <v>1952</v>
      </c>
      <c r="J15" s="44">
        <v>6.15</v>
      </c>
    </row>
    <row r="16" spans="1:10" ht="30" customHeight="1">
      <c r="A16" s="46"/>
      <c r="B16" s="73" t="s">
        <v>35</v>
      </c>
      <c r="C16" s="62"/>
      <c r="D16" s="71" t="s">
        <v>83</v>
      </c>
      <c r="E16" s="47" t="s">
        <v>383</v>
      </c>
      <c r="F16" s="32">
        <f t="shared" si="2"/>
        <v>12416.849999999999</v>
      </c>
      <c r="G16" s="31">
        <f t="shared" si="1"/>
        <v>9933.48</v>
      </c>
      <c r="H16" s="16"/>
      <c r="I16" s="45">
        <v>1346</v>
      </c>
      <c r="J16" s="44">
        <v>6.15</v>
      </c>
    </row>
    <row r="17" spans="1:10" ht="30" customHeight="1">
      <c r="A17" s="46"/>
      <c r="B17" s="73" t="s">
        <v>53</v>
      </c>
      <c r="C17" s="62"/>
      <c r="D17" s="71" t="s">
        <v>84</v>
      </c>
      <c r="E17" s="47" t="s">
        <v>383</v>
      </c>
      <c r="F17" s="32">
        <f t="shared" si="2"/>
        <v>2481.5250000000001</v>
      </c>
      <c r="G17" s="31">
        <f t="shared" si="1"/>
        <v>1985.22</v>
      </c>
      <c r="H17" s="16"/>
      <c r="I17" s="45">
        <v>269</v>
      </c>
      <c r="J17" s="44">
        <v>6.15</v>
      </c>
    </row>
    <row r="18" spans="1:10" ht="30" customHeight="1">
      <c r="A18" s="46"/>
      <c r="B18" s="73" t="s">
        <v>36</v>
      </c>
      <c r="C18" s="62"/>
      <c r="D18" s="71" t="s">
        <v>85</v>
      </c>
      <c r="E18" s="47" t="s">
        <v>383</v>
      </c>
      <c r="F18" s="32">
        <f t="shared" si="2"/>
        <v>4344.9750000000004</v>
      </c>
      <c r="G18" s="31">
        <f t="shared" si="1"/>
        <v>3475.98</v>
      </c>
      <c r="H18" s="16"/>
      <c r="I18" s="45">
        <v>471</v>
      </c>
      <c r="J18" s="44">
        <v>6.15</v>
      </c>
    </row>
  </sheetData>
  <sheetProtection password="EFF9" sheet="1" objects="1" scenarios="1"/>
  <mergeCells count="10">
    <mergeCell ref="E5:E6"/>
    <mergeCell ref="F5:G5"/>
    <mergeCell ref="A7:G7"/>
    <mergeCell ref="A2:D2"/>
    <mergeCell ref="A3:D3"/>
    <mergeCell ref="A4:D4"/>
    <mergeCell ref="A5:A6"/>
    <mergeCell ref="B5:B6"/>
    <mergeCell ref="C5:C6"/>
    <mergeCell ref="D5:D6"/>
  </mergeCells>
  <pageMargins left="0.25" right="0.25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K19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E9" sqref="E9"/>
    </sheetView>
  </sheetViews>
  <sheetFormatPr defaultRowHeight="15"/>
  <cols>
    <col min="1" max="1" width="14" customWidth="1"/>
    <col min="2" max="2" width="15.140625" style="39" customWidth="1"/>
    <col min="3" max="3" width="7.7109375" customWidth="1"/>
    <col min="4" max="4" width="33.5703125" style="22" customWidth="1"/>
    <col min="5" max="5" width="11" style="22" customWidth="1"/>
    <col min="6" max="6" width="8.5703125" customWidth="1"/>
    <col min="7" max="7" width="8.5703125" bestFit="1" customWidth="1"/>
    <col min="8" max="8" width="13.5703125" customWidth="1"/>
    <col min="9" max="9" width="8.5703125" style="34" hidden="1" customWidth="1"/>
    <col min="10" max="10" width="8.85546875" hidden="1" customWidth="1"/>
    <col min="11" max="11" width="8.140625" customWidth="1"/>
  </cols>
  <sheetData>
    <row r="1" spans="1:10">
      <c r="A1" s="21" t="s">
        <v>663</v>
      </c>
      <c r="B1" s="38"/>
      <c r="C1" s="21"/>
      <c r="D1" s="21"/>
      <c r="E1" s="21"/>
    </row>
    <row r="2" spans="1:10" ht="20.25" customHeight="1">
      <c r="A2" s="105" t="s">
        <v>322</v>
      </c>
      <c r="B2" s="105"/>
      <c r="C2" s="105"/>
      <c r="D2" s="105"/>
      <c r="E2" s="61"/>
      <c r="F2" s="3"/>
      <c r="G2" s="4"/>
      <c r="H2" s="4"/>
      <c r="I2" s="35"/>
      <c r="J2" s="5"/>
    </row>
    <row r="3" spans="1:10" ht="20.25" customHeight="1">
      <c r="A3" s="105" t="s">
        <v>328</v>
      </c>
      <c r="B3" s="105"/>
      <c r="C3" s="105"/>
      <c r="D3" s="105"/>
      <c r="E3" s="61"/>
      <c r="F3" s="3"/>
      <c r="G3" s="4"/>
      <c r="H3" s="4"/>
      <c r="I3" s="35"/>
      <c r="J3" s="5"/>
    </row>
    <row r="4" spans="1:10" ht="20.25" customHeight="1" thickBot="1">
      <c r="A4" s="106" t="s">
        <v>336</v>
      </c>
      <c r="B4" s="106"/>
      <c r="C4" s="106"/>
      <c r="D4" s="106"/>
      <c r="E4" s="29"/>
      <c r="F4" s="12"/>
      <c r="G4" s="15"/>
      <c r="H4" s="4"/>
      <c r="I4" s="35"/>
      <c r="J4" s="5"/>
    </row>
    <row r="5" spans="1:10" ht="18.75" customHeight="1" thickBot="1">
      <c r="A5" s="107" t="s">
        <v>321</v>
      </c>
      <c r="B5" s="109" t="s">
        <v>320</v>
      </c>
      <c r="C5" s="111" t="s">
        <v>319</v>
      </c>
      <c r="D5" s="113" t="s">
        <v>318</v>
      </c>
      <c r="E5" s="115" t="s">
        <v>332</v>
      </c>
      <c r="F5" s="117" t="s">
        <v>317</v>
      </c>
      <c r="G5" s="118"/>
      <c r="H5" s="15"/>
      <c r="I5" s="35"/>
      <c r="J5" s="5"/>
    </row>
    <row r="6" spans="1:10" ht="18.75" customHeight="1" thickBot="1">
      <c r="A6" s="108"/>
      <c r="B6" s="110"/>
      <c r="C6" s="112"/>
      <c r="D6" s="114"/>
      <c r="E6" s="116"/>
      <c r="F6" s="27" t="s">
        <v>225</v>
      </c>
      <c r="G6" s="28" t="s">
        <v>224</v>
      </c>
      <c r="H6" s="15"/>
      <c r="I6" s="35"/>
      <c r="J6" s="5"/>
    </row>
    <row r="7" spans="1:10">
      <c r="A7" s="119" t="s">
        <v>522</v>
      </c>
      <c r="B7" s="126"/>
      <c r="C7" s="120"/>
      <c r="D7" s="126"/>
      <c r="E7" s="120"/>
      <c r="F7" s="120"/>
      <c r="G7" s="121"/>
      <c r="H7" s="15"/>
      <c r="I7" s="36" t="s">
        <v>338</v>
      </c>
      <c r="J7" s="36" t="s">
        <v>404</v>
      </c>
    </row>
    <row r="8" spans="1:10" ht="56.25">
      <c r="A8" s="130"/>
      <c r="B8" s="69" t="s">
        <v>510</v>
      </c>
      <c r="C8" s="58"/>
      <c r="D8" s="68" t="s">
        <v>498</v>
      </c>
      <c r="E8" s="47" t="s">
        <v>383</v>
      </c>
      <c r="F8" s="32">
        <f>I8*J8*1.5</f>
        <v>6872.625</v>
      </c>
      <c r="G8" s="31">
        <f>I8*J8*1.2</f>
        <v>5498.0999999999995</v>
      </c>
      <c r="H8" s="16"/>
      <c r="I8" s="63">
        <v>745</v>
      </c>
      <c r="J8" s="44">
        <v>6.15</v>
      </c>
    </row>
    <row r="9" spans="1:10" ht="56.25">
      <c r="A9" s="131"/>
      <c r="B9" s="69" t="s">
        <v>511</v>
      </c>
      <c r="C9" s="58"/>
      <c r="D9" s="68" t="s">
        <v>499</v>
      </c>
      <c r="E9" s="47" t="s">
        <v>383</v>
      </c>
      <c r="F9" s="32">
        <f t="shared" ref="F9:F19" si="0">I9*J9*1.5</f>
        <v>6872.625</v>
      </c>
      <c r="G9" s="31">
        <f t="shared" ref="G9:G19" si="1">I9*J9*1.2</f>
        <v>5498.0999999999995</v>
      </c>
      <c r="H9" s="16"/>
      <c r="I9" s="63">
        <v>745</v>
      </c>
      <c r="J9" s="44">
        <v>6.15</v>
      </c>
    </row>
    <row r="10" spans="1:10" ht="56.25">
      <c r="A10" s="132"/>
      <c r="B10" s="74" t="s">
        <v>512</v>
      </c>
      <c r="C10" s="58"/>
      <c r="D10" s="68" t="s">
        <v>500</v>
      </c>
      <c r="E10" s="47" t="s">
        <v>383</v>
      </c>
      <c r="F10" s="32">
        <f t="shared" si="0"/>
        <v>6872.625</v>
      </c>
      <c r="G10" s="31">
        <f t="shared" si="1"/>
        <v>5498.0999999999995</v>
      </c>
      <c r="H10" s="16"/>
      <c r="I10" s="63">
        <v>745</v>
      </c>
      <c r="J10" s="44">
        <v>6.15</v>
      </c>
    </row>
    <row r="11" spans="1:10" ht="56.25">
      <c r="A11" s="133"/>
      <c r="B11" s="69" t="s">
        <v>513</v>
      </c>
      <c r="C11" s="58"/>
      <c r="D11" s="68" t="s">
        <v>501</v>
      </c>
      <c r="E11" s="47" t="s">
        <v>383</v>
      </c>
      <c r="F11" s="32">
        <f t="shared" si="0"/>
        <v>9861.5250000000015</v>
      </c>
      <c r="G11" s="31">
        <f t="shared" si="1"/>
        <v>7889.22</v>
      </c>
      <c r="H11" s="16"/>
      <c r="I11" s="63">
        <v>1069</v>
      </c>
      <c r="J11" s="44">
        <v>6.15</v>
      </c>
    </row>
    <row r="12" spans="1:10" ht="56.25">
      <c r="A12" s="134"/>
      <c r="B12" s="69" t="s">
        <v>514</v>
      </c>
      <c r="C12" s="58"/>
      <c r="D12" s="68" t="s">
        <v>502</v>
      </c>
      <c r="E12" s="47" t="s">
        <v>383</v>
      </c>
      <c r="F12" s="32">
        <f t="shared" si="0"/>
        <v>9861.5250000000015</v>
      </c>
      <c r="G12" s="31">
        <f t="shared" si="1"/>
        <v>7889.22</v>
      </c>
      <c r="H12" s="16"/>
      <c r="I12" s="63">
        <v>1069</v>
      </c>
      <c r="J12" s="44">
        <v>6.15</v>
      </c>
    </row>
    <row r="13" spans="1:10" ht="56.25">
      <c r="A13" s="135"/>
      <c r="B13" s="74" t="s">
        <v>515</v>
      </c>
      <c r="C13" s="58"/>
      <c r="D13" s="68" t="s">
        <v>503</v>
      </c>
      <c r="E13" s="47" t="s">
        <v>383</v>
      </c>
      <c r="F13" s="32">
        <f t="shared" si="0"/>
        <v>9861.5250000000015</v>
      </c>
      <c r="G13" s="31">
        <f t="shared" si="1"/>
        <v>7889.22</v>
      </c>
      <c r="H13" s="16"/>
      <c r="I13" s="63">
        <v>1069</v>
      </c>
      <c r="J13" s="44">
        <v>6.15</v>
      </c>
    </row>
    <row r="14" spans="1:10" ht="56.25">
      <c r="A14" s="133"/>
      <c r="B14" s="69" t="s">
        <v>516</v>
      </c>
      <c r="C14" s="58"/>
      <c r="D14" s="68" t="s">
        <v>504</v>
      </c>
      <c r="E14" s="47" t="s">
        <v>383</v>
      </c>
      <c r="F14" s="32">
        <f t="shared" si="0"/>
        <v>11328.300000000001</v>
      </c>
      <c r="G14" s="31">
        <f t="shared" si="1"/>
        <v>9062.6400000000012</v>
      </c>
      <c r="H14" s="16"/>
      <c r="I14" s="63">
        <v>1228</v>
      </c>
      <c r="J14" s="44">
        <v>6.15</v>
      </c>
    </row>
    <row r="15" spans="1:10" ht="56.25">
      <c r="A15" s="134"/>
      <c r="B15" s="69" t="s">
        <v>517</v>
      </c>
      <c r="C15" s="62"/>
      <c r="D15" s="68" t="s">
        <v>505</v>
      </c>
      <c r="E15" s="47" t="s">
        <v>383</v>
      </c>
      <c r="F15" s="32">
        <f t="shared" si="0"/>
        <v>11328.300000000001</v>
      </c>
      <c r="G15" s="31">
        <f t="shared" si="1"/>
        <v>9062.6400000000012</v>
      </c>
      <c r="H15" s="16"/>
      <c r="I15" s="63">
        <v>1228</v>
      </c>
      <c r="J15" s="44">
        <v>6.15</v>
      </c>
    </row>
    <row r="16" spans="1:10" ht="56.25">
      <c r="A16" s="135"/>
      <c r="B16" s="74" t="s">
        <v>518</v>
      </c>
      <c r="C16" s="62"/>
      <c r="D16" s="68" t="s">
        <v>506</v>
      </c>
      <c r="E16" s="47" t="s">
        <v>383</v>
      </c>
      <c r="F16" s="32">
        <f t="shared" si="0"/>
        <v>11328.300000000001</v>
      </c>
      <c r="G16" s="31">
        <f t="shared" si="1"/>
        <v>9062.6400000000012</v>
      </c>
      <c r="H16" s="16"/>
      <c r="I16" s="63">
        <v>1228</v>
      </c>
      <c r="J16" s="44">
        <v>6.15</v>
      </c>
    </row>
    <row r="17" spans="1:10" ht="56.25">
      <c r="A17" s="127"/>
      <c r="B17" s="69" t="s">
        <v>519</v>
      </c>
      <c r="C17" s="62"/>
      <c r="D17" s="68" t="s">
        <v>507</v>
      </c>
      <c r="E17" s="47" t="s">
        <v>383</v>
      </c>
      <c r="F17" s="32">
        <f t="shared" si="0"/>
        <v>11891.025000000001</v>
      </c>
      <c r="G17" s="31">
        <f t="shared" si="1"/>
        <v>9512.82</v>
      </c>
      <c r="H17" s="16"/>
      <c r="I17" s="63">
        <v>1289</v>
      </c>
      <c r="J17" s="44">
        <v>6.15</v>
      </c>
    </row>
    <row r="18" spans="1:10" ht="56.25">
      <c r="A18" s="128"/>
      <c r="B18" s="69" t="s">
        <v>520</v>
      </c>
      <c r="C18" s="62"/>
      <c r="D18" s="68" t="s">
        <v>508</v>
      </c>
      <c r="E18" s="47" t="s">
        <v>383</v>
      </c>
      <c r="F18" s="32">
        <f t="shared" si="0"/>
        <v>11891.025000000001</v>
      </c>
      <c r="G18" s="31">
        <f t="shared" si="1"/>
        <v>9512.82</v>
      </c>
      <c r="H18" s="16"/>
      <c r="I18" s="63">
        <v>1289</v>
      </c>
      <c r="J18" s="44">
        <v>6.15</v>
      </c>
    </row>
    <row r="19" spans="1:10" ht="56.25">
      <c r="A19" s="129"/>
      <c r="B19" s="69" t="s">
        <v>521</v>
      </c>
      <c r="C19" s="62"/>
      <c r="D19" s="68" t="s">
        <v>509</v>
      </c>
      <c r="E19" s="47" t="s">
        <v>383</v>
      </c>
      <c r="F19" s="32">
        <f t="shared" si="0"/>
        <v>11891.025000000001</v>
      </c>
      <c r="G19" s="31">
        <f t="shared" si="1"/>
        <v>9512.82</v>
      </c>
      <c r="H19" s="16"/>
      <c r="I19" s="63">
        <v>1289</v>
      </c>
      <c r="J19" s="44">
        <v>6.15</v>
      </c>
    </row>
  </sheetData>
  <sheetProtection password="EFF9" sheet="1" objects="1" scenarios="1"/>
  <mergeCells count="14">
    <mergeCell ref="A2:D2"/>
    <mergeCell ref="A3:D3"/>
    <mergeCell ref="A4:D4"/>
    <mergeCell ref="A5:A6"/>
    <mergeCell ref="B5:B6"/>
    <mergeCell ref="C5:C6"/>
    <mergeCell ref="D5:D6"/>
    <mergeCell ref="A17:A19"/>
    <mergeCell ref="E5:E6"/>
    <mergeCell ref="F5:G5"/>
    <mergeCell ref="A7:G7"/>
    <mergeCell ref="A8:A10"/>
    <mergeCell ref="A11:A13"/>
    <mergeCell ref="A14:A16"/>
  </mergeCells>
  <pageMargins left="0.25" right="0.25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K30"/>
  <sheetViews>
    <sheetView workbookViewId="0">
      <pane xSplit="7" ySplit="6" topLeftCell="H10" activePane="bottomRight" state="frozen"/>
      <selection pane="topRight" activeCell="H1" sqref="H1"/>
      <selection pane="bottomLeft" activeCell="A7" sqref="A7"/>
      <selection pane="bottomRight" activeCell="D12" sqref="D12"/>
    </sheetView>
  </sheetViews>
  <sheetFormatPr defaultRowHeight="15"/>
  <cols>
    <col min="1" max="1" width="14" customWidth="1"/>
    <col min="2" max="2" width="15.140625" style="39" customWidth="1"/>
    <col min="3" max="3" width="7.7109375" customWidth="1"/>
    <col min="4" max="4" width="33.5703125" style="22" customWidth="1"/>
    <col min="5" max="5" width="11" style="22" customWidth="1"/>
    <col min="6" max="6" width="8.5703125" customWidth="1"/>
    <col min="7" max="7" width="8.5703125" bestFit="1" customWidth="1"/>
    <col min="8" max="8" width="13.5703125" customWidth="1"/>
    <col min="9" max="9" width="8.5703125" style="34" hidden="1" customWidth="1"/>
    <col min="10" max="10" width="8.85546875" hidden="1" customWidth="1"/>
    <col min="11" max="11" width="8.140625" customWidth="1"/>
  </cols>
  <sheetData>
    <row r="1" spans="1:10">
      <c r="A1" s="21" t="s">
        <v>663</v>
      </c>
      <c r="B1" s="38"/>
      <c r="C1" s="21"/>
      <c r="D1" s="21"/>
      <c r="E1" s="21"/>
    </row>
    <row r="2" spans="1:10" ht="20.25" customHeight="1">
      <c r="A2" s="105" t="s">
        <v>322</v>
      </c>
      <c r="B2" s="105"/>
      <c r="C2" s="105"/>
      <c r="D2" s="105"/>
      <c r="E2" s="61"/>
      <c r="F2" s="3"/>
      <c r="G2" s="4"/>
      <c r="H2" s="4"/>
      <c r="I2" s="35"/>
      <c r="J2" s="5"/>
    </row>
    <row r="3" spans="1:10" ht="20.25" customHeight="1">
      <c r="A3" s="105" t="s">
        <v>328</v>
      </c>
      <c r="B3" s="105"/>
      <c r="C3" s="105"/>
      <c r="D3" s="105"/>
      <c r="E3" s="61"/>
      <c r="F3" s="3"/>
      <c r="G3" s="4"/>
      <c r="H3" s="4"/>
      <c r="I3" s="35"/>
      <c r="J3" s="5"/>
    </row>
    <row r="4" spans="1:10" ht="20.25" customHeight="1" thickBot="1">
      <c r="A4" s="106" t="s">
        <v>336</v>
      </c>
      <c r="B4" s="106"/>
      <c r="C4" s="106"/>
      <c r="D4" s="106"/>
      <c r="E4" s="29"/>
      <c r="F4" s="12"/>
      <c r="G4" s="15"/>
      <c r="H4" s="4"/>
      <c r="I4" s="35"/>
      <c r="J4" s="5"/>
    </row>
    <row r="5" spans="1:10" ht="18.75" customHeight="1" thickBot="1">
      <c r="A5" s="107" t="s">
        <v>321</v>
      </c>
      <c r="B5" s="109" t="s">
        <v>320</v>
      </c>
      <c r="C5" s="111" t="s">
        <v>319</v>
      </c>
      <c r="D5" s="113" t="s">
        <v>318</v>
      </c>
      <c r="E5" s="115" t="s">
        <v>332</v>
      </c>
      <c r="F5" s="117" t="s">
        <v>317</v>
      </c>
      <c r="G5" s="118"/>
      <c r="H5" s="15"/>
      <c r="I5" s="35"/>
      <c r="J5" s="5"/>
    </row>
    <row r="6" spans="1:10" ht="18.75" customHeight="1" thickBot="1">
      <c r="A6" s="108"/>
      <c r="B6" s="110"/>
      <c r="C6" s="112"/>
      <c r="D6" s="114"/>
      <c r="E6" s="116"/>
      <c r="F6" s="27" t="s">
        <v>225</v>
      </c>
      <c r="G6" s="28" t="s">
        <v>224</v>
      </c>
      <c r="H6" s="15"/>
      <c r="I6" s="35"/>
      <c r="J6" s="5"/>
    </row>
    <row r="7" spans="1:10">
      <c r="A7" s="119" t="s">
        <v>537</v>
      </c>
      <c r="B7" s="126"/>
      <c r="C7" s="120"/>
      <c r="D7" s="126"/>
      <c r="E7" s="120"/>
      <c r="F7" s="120"/>
      <c r="G7" s="121"/>
      <c r="H7" s="15"/>
      <c r="I7" s="36" t="s">
        <v>338</v>
      </c>
      <c r="J7" s="36" t="s">
        <v>404</v>
      </c>
    </row>
    <row r="8" spans="1:10" ht="101.25">
      <c r="A8" s="77"/>
      <c r="B8" s="75" t="s">
        <v>88</v>
      </c>
      <c r="C8" s="58"/>
      <c r="D8" s="76" t="s">
        <v>89</v>
      </c>
      <c r="E8" s="47" t="s">
        <v>383</v>
      </c>
      <c r="F8" s="137">
        <f>I8*J8*1.4</f>
        <v>73185</v>
      </c>
      <c r="G8" s="31">
        <f>I8*J8*1.2</f>
        <v>62730</v>
      </c>
      <c r="H8" s="16"/>
      <c r="I8" s="63">
        <v>8500</v>
      </c>
      <c r="J8" s="44">
        <v>6.15</v>
      </c>
    </row>
    <row r="9" spans="1:10" ht="57" thickBot="1">
      <c r="A9" s="77"/>
      <c r="B9" s="75" t="s">
        <v>65</v>
      </c>
      <c r="C9" s="58"/>
      <c r="D9" s="76" t="s">
        <v>66</v>
      </c>
      <c r="E9" s="47" t="s">
        <v>383</v>
      </c>
      <c r="F9" s="137">
        <f>I9*J9*1.4</f>
        <v>27242.04</v>
      </c>
      <c r="G9" s="31">
        <f>I9*J9*1.2</f>
        <v>23350.320000000003</v>
      </c>
      <c r="H9" s="16"/>
      <c r="I9" s="63">
        <v>3164</v>
      </c>
      <c r="J9" s="44">
        <v>6.15</v>
      </c>
    </row>
    <row r="10" spans="1:10">
      <c r="A10" s="119" t="s">
        <v>538</v>
      </c>
      <c r="B10" s="126"/>
      <c r="C10" s="120"/>
      <c r="D10" s="126"/>
      <c r="E10" s="120"/>
      <c r="F10" s="120"/>
      <c r="G10" s="121"/>
      <c r="H10" s="15"/>
      <c r="I10" s="36"/>
      <c r="J10" s="36"/>
    </row>
    <row r="11" spans="1:10" ht="67.5">
      <c r="A11" s="77"/>
      <c r="B11" s="75" t="s">
        <v>539</v>
      </c>
      <c r="C11" s="58"/>
      <c r="D11" s="76" t="s">
        <v>523</v>
      </c>
      <c r="E11" s="47" t="s">
        <v>383</v>
      </c>
      <c r="F11" s="32">
        <f>I11*J11*1.4</f>
        <v>7835.0999999999995</v>
      </c>
      <c r="G11" s="31">
        <f>I11*J11*1.2</f>
        <v>6715.8</v>
      </c>
      <c r="H11" s="16"/>
      <c r="I11" s="81">
        <v>910</v>
      </c>
      <c r="J11" s="44">
        <v>6.15</v>
      </c>
    </row>
    <row r="12" spans="1:10" ht="112.5">
      <c r="A12" s="77"/>
      <c r="B12" s="79" t="s">
        <v>86</v>
      </c>
      <c r="C12" s="58"/>
      <c r="D12" s="68" t="s">
        <v>524</v>
      </c>
      <c r="E12" s="47" t="s">
        <v>383</v>
      </c>
      <c r="F12" s="32">
        <f t="shared" ref="F12:F30" si="0">I12*J12*1.4</f>
        <v>43824.899999999994</v>
      </c>
      <c r="G12" s="31">
        <f t="shared" ref="G12:G30" si="1">I12*J12*1.2</f>
        <v>37564.199999999997</v>
      </c>
      <c r="H12" s="16"/>
      <c r="I12" s="81">
        <v>5090</v>
      </c>
      <c r="J12" s="44">
        <v>6.15</v>
      </c>
    </row>
    <row r="13" spans="1:10" ht="112.5">
      <c r="A13" s="77"/>
      <c r="B13" s="79" t="s">
        <v>87</v>
      </c>
      <c r="C13" s="58"/>
      <c r="D13" s="68" t="s">
        <v>525</v>
      </c>
      <c r="E13" s="47" t="s">
        <v>383</v>
      </c>
      <c r="F13" s="32">
        <f t="shared" si="0"/>
        <v>43824.899999999994</v>
      </c>
      <c r="G13" s="31">
        <f t="shared" si="1"/>
        <v>37564.199999999997</v>
      </c>
      <c r="H13" s="16"/>
      <c r="I13" s="81">
        <v>5090</v>
      </c>
      <c r="J13" s="44">
        <v>6.15</v>
      </c>
    </row>
    <row r="14" spans="1:10" ht="56.25">
      <c r="A14" s="78"/>
      <c r="B14" s="75" t="s">
        <v>542</v>
      </c>
      <c r="C14" s="58"/>
      <c r="D14" s="76" t="s">
        <v>526</v>
      </c>
      <c r="E14" s="47" t="s">
        <v>383</v>
      </c>
      <c r="F14" s="32">
        <f t="shared" si="0"/>
        <v>7835.0999999999995</v>
      </c>
      <c r="G14" s="31">
        <f t="shared" si="1"/>
        <v>6715.8</v>
      </c>
      <c r="H14" s="16"/>
      <c r="I14" s="81">
        <v>910</v>
      </c>
      <c r="J14" s="44">
        <v>6.15</v>
      </c>
    </row>
    <row r="15" spans="1:10" ht="67.5">
      <c r="A15" s="78"/>
      <c r="B15" s="80" t="s">
        <v>8</v>
      </c>
      <c r="C15" s="58"/>
      <c r="D15" s="76" t="s">
        <v>527</v>
      </c>
      <c r="E15" s="47" t="s">
        <v>383</v>
      </c>
      <c r="F15" s="32">
        <f t="shared" si="0"/>
        <v>7163.5199999999995</v>
      </c>
      <c r="G15" s="31">
        <f t="shared" si="1"/>
        <v>6140.16</v>
      </c>
      <c r="H15" s="16"/>
      <c r="I15" s="81">
        <v>832</v>
      </c>
      <c r="J15" s="44">
        <v>6.15</v>
      </c>
    </row>
    <row r="16" spans="1:10" ht="67.5">
      <c r="A16" s="78"/>
      <c r="B16" s="80" t="s">
        <v>9</v>
      </c>
      <c r="C16" s="58"/>
      <c r="D16" s="76" t="s">
        <v>528</v>
      </c>
      <c r="E16" s="47" t="s">
        <v>383</v>
      </c>
      <c r="F16" s="32">
        <f t="shared" si="0"/>
        <v>12751.409999999998</v>
      </c>
      <c r="G16" s="31">
        <f t="shared" si="1"/>
        <v>10929.779999999999</v>
      </c>
      <c r="H16" s="16"/>
      <c r="I16" s="81">
        <v>1481</v>
      </c>
      <c r="J16" s="44">
        <v>6.15</v>
      </c>
    </row>
    <row r="17" spans="1:10" ht="78.75">
      <c r="A17" s="78"/>
      <c r="B17" s="80" t="s">
        <v>54</v>
      </c>
      <c r="C17" s="58"/>
      <c r="D17" s="76" t="s">
        <v>529</v>
      </c>
      <c r="E17" s="47" t="s">
        <v>383</v>
      </c>
      <c r="F17" s="32">
        <f t="shared" si="0"/>
        <v>20569.29</v>
      </c>
      <c r="G17" s="31">
        <f t="shared" si="1"/>
        <v>17630.82</v>
      </c>
      <c r="H17" s="16"/>
      <c r="I17" s="81">
        <v>2389</v>
      </c>
      <c r="J17" s="44">
        <v>6.15</v>
      </c>
    </row>
    <row r="18" spans="1:10" ht="90">
      <c r="A18" s="78"/>
      <c r="B18" s="80" t="s">
        <v>55</v>
      </c>
      <c r="C18" s="62"/>
      <c r="D18" s="76" t="s">
        <v>530</v>
      </c>
      <c r="E18" s="47" t="s">
        <v>383</v>
      </c>
      <c r="F18" s="32">
        <f t="shared" si="0"/>
        <v>39847.08</v>
      </c>
      <c r="G18" s="31">
        <f t="shared" si="1"/>
        <v>34154.639999999999</v>
      </c>
      <c r="H18" s="16"/>
      <c r="I18" s="81">
        <v>4628</v>
      </c>
      <c r="J18" s="44">
        <v>6.15</v>
      </c>
    </row>
    <row r="19" spans="1:10" ht="45">
      <c r="A19" s="78"/>
      <c r="B19" s="75" t="s">
        <v>540</v>
      </c>
      <c r="C19" s="62"/>
      <c r="D19" s="76" t="s">
        <v>531</v>
      </c>
      <c r="E19" s="47" t="s">
        <v>383</v>
      </c>
      <c r="F19" s="32">
        <f t="shared" si="0"/>
        <v>8394.75</v>
      </c>
      <c r="G19" s="31">
        <f t="shared" si="1"/>
        <v>7195.5</v>
      </c>
      <c r="H19" s="16"/>
      <c r="I19" s="81">
        <v>975</v>
      </c>
      <c r="J19" s="44">
        <v>6.15</v>
      </c>
    </row>
    <row r="20" spans="1:10" ht="67.5">
      <c r="A20" s="78"/>
      <c r="B20" s="75" t="s">
        <v>541</v>
      </c>
      <c r="C20" s="62"/>
      <c r="D20" s="76" t="s">
        <v>532</v>
      </c>
      <c r="E20" s="47" t="s">
        <v>383</v>
      </c>
      <c r="F20" s="32">
        <f t="shared" si="0"/>
        <v>11296.32</v>
      </c>
      <c r="G20" s="31">
        <f t="shared" si="1"/>
        <v>9682.56</v>
      </c>
      <c r="H20" s="16"/>
      <c r="I20" s="81">
        <v>1312</v>
      </c>
      <c r="J20" s="44">
        <v>6.15</v>
      </c>
    </row>
    <row r="21" spans="1:10" ht="67.5">
      <c r="A21" s="77"/>
      <c r="B21" s="75" t="s">
        <v>10</v>
      </c>
      <c r="C21" s="58"/>
      <c r="D21" s="76" t="s">
        <v>533</v>
      </c>
      <c r="E21" s="47" t="s">
        <v>383</v>
      </c>
      <c r="F21" s="32">
        <f t="shared" si="0"/>
        <v>14628.39</v>
      </c>
      <c r="G21" s="31">
        <f t="shared" si="1"/>
        <v>12538.62</v>
      </c>
      <c r="H21" s="16"/>
      <c r="I21" s="81">
        <v>1699</v>
      </c>
      <c r="J21" s="44">
        <v>6.15</v>
      </c>
    </row>
    <row r="22" spans="1:10" ht="45">
      <c r="A22" s="77"/>
      <c r="B22" s="80" t="s">
        <v>11</v>
      </c>
      <c r="C22" s="58"/>
      <c r="D22" s="76" t="s">
        <v>534</v>
      </c>
      <c r="E22" s="47" t="s">
        <v>383</v>
      </c>
      <c r="F22" s="32">
        <f t="shared" si="0"/>
        <v>15299.970000000001</v>
      </c>
      <c r="G22" s="31">
        <f t="shared" si="1"/>
        <v>13114.26</v>
      </c>
      <c r="H22" s="16"/>
      <c r="I22" s="81">
        <v>1777</v>
      </c>
      <c r="J22" s="44">
        <v>6.15</v>
      </c>
    </row>
    <row r="23" spans="1:10" ht="78.75">
      <c r="A23" s="77"/>
      <c r="B23" s="80" t="s">
        <v>12</v>
      </c>
      <c r="C23" s="58"/>
      <c r="D23" s="76" t="s">
        <v>535</v>
      </c>
      <c r="E23" s="47" t="s">
        <v>383</v>
      </c>
      <c r="F23" s="32">
        <f t="shared" si="0"/>
        <v>22721.79</v>
      </c>
      <c r="G23" s="31">
        <f t="shared" si="1"/>
        <v>19475.82</v>
      </c>
      <c r="H23" s="16"/>
      <c r="I23" s="81">
        <v>2639</v>
      </c>
      <c r="J23" s="44">
        <v>6.15</v>
      </c>
    </row>
    <row r="24" spans="1:10" ht="67.5">
      <c r="A24" s="78"/>
      <c r="B24" s="75" t="s">
        <v>13</v>
      </c>
      <c r="C24" s="58"/>
      <c r="D24" s="76" t="s">
        <v>536</v>
      </c>
      <c r="E24" s="47" t="s">
        <v>383</v>
      </c>
      <c r="F24" s="32">
        <f t="shared" si="0"/>
        <v>27612.270000000004</v>
      </c>
      <c r="G24" s="31">
        <f t="shared" si="1"/>
        <v>23667.660000000003</v>
      </c>
      <c r="H24" s="16"/>
      <c r="I24" s="81">
        <v>3207</v>
      </c>
      <c r="J24" s="44">
        <v>6.15</v>
      </c>
    </row>
    <row r="25" spans="1:10" ht="27" customHeight="1">
      <c r="A25" s="78"/>
      <c r="B25" s="75" t="s">
        <v>14</v>
      </c>
      <c r="C25" s="58"/>
      <c r="D25" s="76" t="s">
        <v>15</v>
      </c>
      <c r="E25" s="47" t="s">
        <v>383</v>
      </c>
      <c r="F25" s="32">
        <f t="shared" si="0"/>
        <v>1790.8799999999999</v>
      </c>
      <c r="G25" s="31">
        <f t="shared" si="1"/>
        <v>1535.04</v>
      </c>
      <c r="H25" s="16"/>
      <c r="I25" s="81">
        <v>208</v>
      </c>
      <c r="J25" s="44">
        <v>6.15</v>
      </c>
    </row>
    <row r="26" spans="1:10" ht="27" customHeight="1">
      <c r="A26" s="78"/>
      <c r="B26" s="75" t="s">
        <v>16</v>
      </c>
      <c r="C26" s="58"/>
      <c r="D26" s="76" t="s">
        <v>17</v>
      </c>
      <c r="E26" s="47" t="s">
        <v>383</v>
      </c>
      <c r="F26" s="32">
        <f t="shared" si="0"/>
        <v>1980.3</v>
      </c>
      <c r="G26" s="31">
        <f t="shared" si="1"/>
        <v>1697.3999999999999</v>
      </c>
      <c r="H26" s="16"/>
      <c r="I26" s="81">
        <v>230</v>
      </c>
      <c r="J26" s="44">
        <v>6.15</v>
      </c>
    </row>
    <row r="27" spans="1:10" ht="27" customHeight="1">
      <c r="A27" s="78"/>
      <c r="B27" s="75" t="s">
        <v>18</v>
      </c>
      <c r="C27" s="58"/>
      <c r="D27" s="76" t="s">
        <v>19</v>
      </c>
      <c r="E27" s="47" t="s">
        <v>383</v>
      </c>
      <c r="F27" s="32">
        <f t="shared" si="0"/>
        <v>2755.2</v>
      </c>
      <c r="G27" s="31">
        <f t="shared" si="1"/>
        <v>2361.6</v>
      </c>
      <c r="H27" s="16"/>
      <c r="I27" s="81">
        <v>320</v>
      </c>
      <c r="J27" s="44">
        <v>6.15</v>
      </c>
    </row>
    <row r="28" spans="1:10" ht="27" customHeight="1">
      <c r="A28" s="78"/>
      <c r="B28" s="75" t="s">
        <v>20</v>
      </c>
      <c r="C28" s="62"/>
      <c r="D28" s="76" t="s">
        <v>21</v>
      </c>
      <c r="E28" s="47" t="s">
        <v>383</v>
      </c>
      <c r="F28" s="32">
        <f t="shared" si="0"/>
        <v>3254.5800000000004</v>
      </c>
      <c r="G28" s="31">
        <f t="shared" si="1"/>
        <v>2789.6400000000003</v>
      </c>
      <c r="H28" s="16"/>
      <c r="I28" s="81">
        <v>378</v>
      </c>
      <c r="J28" s="44">
        <v>6.15</v>
      </c>
    </row>
    <row r="29" spans="1:10" ht="27" customHeight="1">
      <c r="A29" s="78"/>
      <c r="B29" s="75" t="s">
        <v>22</v>
      </c>
      <c r="C29" s="62"/>
      <c r="D29" s="76" t="s">
        <v>23</v>
      </c>
      <c r="E29" s="47" t="s">
        <v>383</v>
      </c>
      <c r="F29" s="32">
        <f t="shared" si="0"/>
        <v>5794.53</v>
      </c>
      <c r="G29" s="31">
        <f t="shared" si="1"/>
        <v>4966.74</v>
      </c>
      <c r="H29" s="16"/>
      <c r="I29" s="81">
        <v>673</v>
      </c>
      <c r="J29" s="44">
        <v>6.15</v>
      </c>
    </row>
    <row r="30" spans="1:10" ht="27" customHeight="1">
      <c r="A30" s="78"/>
      <c r="B30" s="75" t="s">
        <v>24</v>
      </c>
      <c r="C30" s="62"/>
      <c r="D30" s="76" t="s">
        <v>25</v>
      </c>
      <c r="E30" s="47" t="s">
        <v>383</v>
      </c>
      <c r="F30" s="32">
        <f t="shared" si="0"/>
        <v>5191.83</v>
      </c>
      <c r="G30" s="31">
        <f t="shared" si="1"/>
        <v>4450.1400000000003</v>
      </c>
      <c r="H30" s="16"/>
      <c r="I30" s="81">
        <v>603</v>
      </c>
      <c r="J30" s="44">
        <v>6.15</v>
      </c>
    </row>
  </sheetData>
  <sheetProtection password="EFF9" sheet="1" objects="1" scenarios="1"/>
  <mergeCells count="11">
    <mergeCell ref="A10:G10"/>
    <mergeCell ref="E5:E6"/>
    <mergeCell ref="F5:G5"/>
    <mergeCell ref="A7:G7"/>
    <mergeCell ref="A2:D2"/>
    <mergeCell ref="A3:D3"/>
    <mergeCell ref="A4:D4"/>
    <mergeCell ref="A5:A6"/>
    <mergeCell ref="B5:B6"/>
    <mergeCell ref="C5:C6"/>
    <mergeCell ref="D5:D6"/>
  </mergeCells>
  <pageMargins left="0.25" right="0.25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70C0"/>
  </sheetPr>
  <dimension ref="A1:K70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D8" sqref="D8"/>
    </sheetView>
  </sheetViews>
  <sheetFormatPr defaultRowHeight="15"/>
  <cols>
    <col min="1" max="1" width="14" customWidth="1"/>
    <col min="2" max="2" width="15.140625" style="39" customWidth="1"/>
    <col min="3" max="3" width="7.7109375" customWidth="1"/>
    <col min="4" max="4" width="33.5703125" style="22" customWidth="1"/>
    <col min="5" max="5" width="11" style="22" customWidth="1"/>
    <col min="6" max="6" width="8.5703125" customWidth="1"/>
    <col min="7" max="7" width="8.5703125" bestFit="1" customWidth="1"/>
    <col min="8" max="8" width="13.5703125" customWidth="1"/>
    <col min="9" max="9" width="8.5703125" style="34" hidden="1" customWidth="1"/>
    <col min="10" max="10" width="8.85546875" hidden="1" customWidth="1"/>
    <col min="11" max="11" width="8.140625" customWidth="1"/>
  </cols>
  <sheetData>
    <row r="1" spans="1:10">
      <c r="A1" s="21" t="s">
        <v>663</v>
      </c>
      <c r="B1" s="38"/>
      <c r="C1" s="21"/>
      <c r="D1" s="21"/>
      <c r="E1" s="21"/>
    </row>
    <row r="2" spans="1:10" ht="20.25" customHeight="1">
      <c r="A2" s="105" t="s">
        <v>322</v>
      </c>
      <c r="B2" s="105"/>
      <c r="C2" s="105"/>
      <c r="D2" s="105"/>
      <c r="E2" s="61"/>
      <c r="F2" s="3"/>
      <c r="G2" s="4"/>
      <c r="H2" s="4"/>
      <c r="I2" s="35"/>
      <c r="J2" s="5"/>
    </row>
    <row r="3" spans="1:10" ht="20.25" customHeight="1">
      <c r="A3" s="105" t="s">
        <v>328</v>
      </c>
      <c r="B3" s="105"/>
      <c r="C3" s="105"/>
      <c r="D3" s="105"/>
      <c r="E3" s="61"/>
      <c r="F3" s="3"/>
      <c r="G3" s="4"/>
      <c r="H3" s="4"/>
      <c r="I3" s="35"/>
      <c r="J3" s="5"/>
    </row>
    <row r="4" spans="1:10" ht="20.25" customHeight="1" thickBot="1">
      <c r="A4" s="106" t="s">
        <v>336</v>
      </c>
      <c r="B4" s="106"/>
      <c r="C4" s="106"/>
      <c r="D4" s="106"/>
      <c r="E4" s="29"/>
      <c r="F4" s="12"/>
      <c r="G4" s="15"/>
      <c r="H4" s="4"/>
      <c r="I4" s="35"/>
      <c r="J4" s="5"/>
    </row>
    <row r="5" spans="1:10" ht="18.75" customHeight="1" thickBot="1">
      <c r="A5" s="107" t="s">
        <v>321</v>
      </c>
      <c r="B5" s="109" t="s">
        <v>320</v>
      </c>
      <c r="C5" s="111" t="s">
        <v>319</v>
      </c>
      <c r="D5" s="113" t="s">
        <v>318</v>
      </c>
      <c r="E5" s="115" t="s">
        <v>332</v>
      </c>
      <c r="F5" s="117" t="s">
        <v>317</v>
      </c>
      <c r="G5" s="118"/>
      <c r="H5" s="15"/>
      <c r="I5" s="35"/>
      <c r="J5" s="5"/>
    </row>
    <row r="6" spans="1:10" ht="18.75" customHeight="1" thickBot="1">
      <c r="A6" s="108"/>
      <c r="B6" s="110"/>
      <c r="C6" s="112"/>
      <c r="D6" s="114"/>
      <c r="E6" s="116"/>
      <c r="F6" s="27" t="s">
        <v>225</v>
      </c>
      <c r="G6" s="28" t="s">
        <v>224</v>
      </c>
      <c r="H6" s="15"/>
      <c r="I6" s="35"/>
      <c r="J6" s="5"/>
    </row>
    <row r="7" spans="1:10">
      <c r="A7" s="119" t="s">
        <v>626</v>
      </c>
      <c r="B7" s="120"/>
      <c r="C7" s="120"/>
      <c r="D7" s="126"/>
      <c r="E7" s="120"/>
      <c r="F7" s="120"/>
      <c r="G7" s="121"/>
      <c r="H7" s="15"/>
      <c r="I7" s="36" t="s">
        <v>338</v>
      </c>
      <c r="J7" s="36" t="s">
        <v>404</v>
      </c>
    </row>
    <row r="8" spans="1:10" ht="123.75">
      <c r="A8" s="20"/>
      <c r="B8" s="26" t="s">
        <v>78</v>
      </c>
      <c r="C8" s="64"/>
      <c r="D8" s="82" t="s">
        <v>545</v>
      </c>
      <c r="E8" s="47" t="s">
        <v>383</v>
      </c>
      <c r="F8" s="32">
        <f>I8*J8*1.5</f>
        <v>1817.3250000000003</v>
      </c>
      <c r="G8" s="31">
        <f>I8*J8*1.2</f>
        <v>1453.8600000000001</v>
      </c>
      <c r="H8" s="16"/>
      <c r="I8" s="45">
        <v>197</v>
      </c>
      <c r="J8" s="44">
        <v>6.15</v>
      </c>
    </row>
    <row r="9" spans="1:10" ht="112.5">
      <c r="A9" s="13"/>
      <c r="B9" s="26" t="s">
        <v>79</v>
      </c>
      <c r="C9" s="64"/>
      <c r="D9" s="82" t="s">
        <v>546</v>
      </c>
      <c r="E9" s="47" t="s">
        <v>383</v>
      </c>
      <c r="F9" s="32">
        <f>I9*J9*1.5</f>
        <v>2075.625</v>
      </c>
      <c r="G9" s="31">
        <f>I9*J9*1.2</f>
        <v>1660.5</v>
      </c>
      <c r="H9" s="16"/>
      <c r="I9" s="45">
        <v>225</v>
      </c>
      <c r="J9" s="44">
        <v>6.15</v>
      </c>
    </row>
    <row r="10" spans="1:10">
      <c r="A10" s="122" t="s">
        <v>627</v>
      </c>
      <c r="B10" s="136"/>
      <c r="C10" s="123"/>
      <c r="D10" s="125"/>
      <c r="E10" s="123"/>
      <c r="F10" s="123"/>
      <c r="G10" s="124"/>
      <c r="H10" s="17"/>
      <c r="I10" s="37"/>
    </row>
    <row r="11" spans="1:10" ht="45">
      <c r="A11" s="46"/>
      <c r="B11" s="66" t="s">
        <v>70</v>
      </c>
      <c r="C11" s="62"/>
      <c r="D11" s="82" t="s">
        <v>547</v>
      </c>
      <c r="E11" s="47" t="s">
        <v>383</v>
      </c>
      <c r="F11" s="32">
        <f>I11*J11*1.3</f>
        <v>4781.01</v>
      </c>
      <c r="G11" s="31">
        <f>I11*J11*1.2</f>
        <v>4413.24</v>
      </c>
      <c r="H11" s="16"/>
      <c r="I11" s="67">
        <v>598</v>
      </c>
      <c r="J11" s="44">
        <v>6.15</v>
      </c>
    </row>
    <row r="12" spans="1:10" ht="45">
      <c r="A12" s="46"/>
      <c r="B12" s="66" t="s">
        <v>71</v>
      </c>
      <c r="C12" s="62"/>
      <c r="D12" s="82" t="s">
        <v>548</v>
      </c>
      <c r="E12" s="47" t="s">
        <v>383</v>
      </c>
      <c r="F12" s="32">
        <f t="shared" ref="F12:F17" si="0">I12*J12*1.3</f>
        <v>6188.130000000001</v>
      </c>
      <c r="G12" s="31">
        <f t="shared" ref="G12:G17" si="1">I12*J12*1.2</f>
        <v>5712.12</v>
      </c>
      <c r="H12" s="16"/>
      <c r="I12" s="67">
        <v>774</v>
      </c>
      <c r="J12" s="44">
        <v>6.15</v>
      </c>
    </row>
    <row r="13" spans="1:10" ht="45">
      <c r="A13" s="46"/>
      <c r="B13" s="66" t="s">
        <v>72</v>
      </c>
      <c r="C13" s="62"/>
      <c r="D13" s="82" t="s">
        <v>549</v>
      </c>
      <c r="E13" s="47" t="s">
        <v>383</v>
      </c>
      <c r="F13" s="32">
        <f t="shared" si="0"/>
        <v>10361.52</v>
      </c>
      <c r="G13" s="31">
        <f t="shared" si="1"/>
        <v>9564.48</v>
      </c>
      <c r="H13" s="16"/>
      <c r="I13" s="67">
        <v>1296</v>
      </c>
      <c r="J13" s="44">
        <v>6.15</v>
      </c>
    </row>
    <row r="14" spans="1:10" ht="33.75">
      <c r="A14" s="46"/>
      <c r="B14" s="66" t="s">
        <v>62</v>
      </c>
      <c r="C14" s="62"/>
      <c r="D14" s="82" t="s">
        <v>550</v>
      </c>
      <c r="E14" s="47" t="s">
        <v>383</v>
      </c>
      <c r="F14" s="32">
        <f t="shared" si="0"/>
        <v>1918.8</v>
      </c>
      <c r="G14" s="31">
        <f t="shared" si="1"/>
        <v>1771.2</v>
      </c>
      <c r="H14" s="16"/>
      <c r="I14" s="81">
        <v>240</v>
      </c>
      <c r="J14" s="44">
        <v>6.15</v>
      </c>
    </row>
    <row r="15" spans="1:10" ht="33.75">
      <c r="A15" s="46"/>
      <c r="B15" s="66" t="s">
        <v>63</v>
      </c>
      <c r="C15" s="62"/>
      <c r="D15" s="82" t="s">
        <v>551</v>
      </c>
      <c r="E15" s="47" t="s">
        <v>383</v>
      </c>
      <c r="F15" s="32">
        <f t="shared" si="0"/>
        <v>3549.7800000000007</v>
      </c>
      <c r="G15" s="31">
        <f t="shared" si="1"/>
        <v>3276.7200000000003</v>
      </c>
      <c r="H15" s="16"/>
      <c r="I15" s="81">
        <v>444</v>
      </c>
      <c r="J15" s="44">
        <v>6.15</v>
      </c>
    </row>
    <row r="16" spans="1:10" ht="45">
      <c r="A16" s="46"/>
      <c r="B16" s="66" t="s">
        <v>572</v>
      </c>
      <c r="C16" s="62"/>
      <c r="D16" s="82" t="s">
        <v>552</v>
      </c>
      <c r="E16" s="47" t="s">
        <v>383</v>
      </c>
      <c r="F16" s="32">
        <f t="shared" si="0"/>
        <v>1511.0550000000003</v>
      </c>
      <c r="G16" s="31">
        <f t="shared" si="1"/>
        <v>1394.8200000000002</v>
      </c>
      <c r="H16" s="16"/>
      <c r="I16" s="81">
        <v>189</v>
      </c>
      <c r="J16" s="44">
        <v>6.15</v>
      </c>
    </row>
    <row r="17" spans="1:10" ht="45">
      <c r="A17" s="46"/>
      <c r="B17" s="66" t="s">
        <v>34</v>
      </c>
      <c r="C17" s="62"/>
      <c r="D17" s="82" t="s">
        <v>553</v>
      </c>
      <c r="E17" s="47" t="s">
        <v>383</v>
      </c>
      <c r="F17" s="32">
        <f t="shared" si="0"/>
        <v>4229.3550000000005</v>
      </c>
      <c r="G17" s="31">
        <f t="shared" si="1"/>
        <v>3904.0200000000004</v>
      </c>
      <c r="H17" s="16"/>
      <c r="I17" s="81">
        <v>529</v>
      </c>
      <c r="J17" s="44">
        <v>6.15</v>
      </c>
    </row>
    <row r="18" spans="1:10" ht="45" customHeight="1">
      <c r="A18" s="46"/>
      <c r="B18" s="66" t="s">
        <v>686</v>
      </c>
      <c r="C18" s="62" t="s">
        <v>685</v>
      </c>
      <c r="D18" s="82" t="s">
        <v>634</v>
      </c>
      <c r="E18" s="47" t="s">
        <v>383</v>
      </c>
      <c r="F18" s="32">
        <f t="shared" ref="F18:F19" si="2">I18*1.3</f>
        <v>741</v>
      </c>
      <c r="G18" s="31">
        <f>I18*1.2</f>
        <v>684</v>
      </c>
      <c r="H18" s="16"/>
      <c r="I18" s="81">
        <v>570</v>
      </c>
      <c r="J18" s="44">
        <v>0</v>
      </c>
    </row>
    <row r="19" spans="1:10" ht="45" customHeight="1">
      <c r="A19" s="46"/>
      <c r="B19" s="66" t="s">
        <v>636</v>
      </c>
      <c r="C19" s="62" t="s">
        <v>687</v>
      </c>
      <c r="D19" s="82" t="s">
        <v>635</v>
      </c>
      <c r="E19" s="47" t="s">
        <v>383</v>
      </c>
      <c r="F19" s="32">
        <f t="shared" si="2"/>
        <v>1365</v>
      </c>
      <c r="G19" s="31">
        <f t="shared" ref="G19:G20" si="3">I19*1.2</f>
        <v>1260</v>
      </c>
      <c r="H19" s="16"/>
      <c r="I19" s="81">
        <v>1050</v>
      </c>
      <c r="J19" s="44">
        <v>0</v>
      </c>
    </row>
    <row r="20" spans="1:10" ht="45" customHeight="1">
      <c r="A20" s="46"/>
      <c r="B20" s="66"/>
      <c r="C20" s="62" t="s">
        <v>638</v>
      </c>
      <c r="D20" s="82" t="s">
        <v>637</v>
      </c>
      <c r="E20" s="47" t="s">
        <v>383</v>
      </c>
      <c r="F20" s="32">
        <f t="shared" ref="F20" si="4">I20*1.3</f>
        <v>4160</v>
      </c>
      <c r="G20" s="31">
        <f t="shared" si="3"/>
        <v>3840</v>
      </c>
      <c r="H20" s="16"/>
      <c r="I20" s="81">
        <v>3200</v>
      </c>
      <c r="J20" s="44">
        <v>0</v>
      </c>
    </row>
    <row r="21" spans="1:10" ht="45">
      <c r="A21" s="46"/>
      <c r="B21" s="66" t="s">
        <v>573</v>
      </c>
      <c r="C21" s="62"/>
      <c r="D21" s="82" t="s">
        <v>554</v>
      </c>
      <c r="E21" s="47" t="s">
        <v>383</v>
      </c>
      <c r="F21" s="32">
        <f>I21*J21*1.3</f>
        <v>4061.4600000000005</v>
      </c>
      <c r="G21" s="31">
        <f>I21*J21*1.2</f>
        <v>3749.04</v>
      </c>
      <c r="H21" s="16"/>
      <c r="I21" s="81">
        <v>508</v>
      </c>
      <c r="J21" s="44">
        <v>6.15</v>
      </c>
    </row>
    <row r="22" spans="1:10" ht="45">
      <c r="A22" s="46"/>
      <c r="B22" s="66" t="s">
        <v>26</v>
      </c>
      <c r="C22" s="62"/>
      <c r="D22" s="82" t="s">
        <v>555</v>
      </c>
      <c r="E22" s="47" t="s">
        <v>383</v>
      </c>
      <c r="F22" s="32">
        <f>I22*J22*1.3</f>
        <v>4221.3600000000006</v>
      </c>
      <c r="G22" s="31">
        <f t="shared" ref="G22:G31" si="5">I22*J22*1.2</f>
        <v>3896.6400000000003</v>
      </c>
      <c r="H22" s="16"/>
      <c r="I22" s="81">
        <v>528</v>
      </c>
      <c r="J22" s="44">
        <v>6.15</v>
      </c>
    </row>
    <row r="23" spans="1:10" ht="45">
      <c r="A23" s="46"/>
      <c r="B23" s="66" t="s">
        <v>27</v>
      </c>
      <c r="C23" s="62"/>
      <c r="D23" s="82" t="s">
        <v>556</v>
      </c>
      <c r="E23" s="47" t="s">
        <v>383</v>
      </c>
      <c r="F23" s="32">
        <f t="shared" ref="F23:F31" si="6">I23*J23*1.3</f>
        <v>7427.3550000000005</v>
      </c>
      <c r="G23" s="31">
        <f t="shared" si="5"/>
        <v>6856.02</v>
      </c>
      <c r="H23" s="16"/>
      <c r="I23" s="81">
        <v>929</v>
      </c>
      <c r="J23" s="44">
        <v>6.15</v>
      </c>
    </row>
    <row r="24" spans="1:10" ht="45">
      <c r="A24" s="46"/>
      <c r="B24" s="66" t="s">
        <v>28</v>
      </c>
      <c r="C24" s="62"/>
      <c r="D24" s="82" t="s">
        <v>557</v>
      </c>
      <c r="E24" s="47" t="s">
        <v>383</v>
      </c>
      <c r="F24" s="32">
        <f t="shared" si="6"/>
        <v>7899.0600000000013</v>
      </c>
      <c r="G24" s="31">
        <f t="shared" si="5"/>
        <v>7291.4400000000005</v>
      </c>
      <c r="H24" s="16"/>
      <c r="I24" s="81">
        <v>988</v>
      </c>
      <c r="J24" s="44">
        <v>6.15</v>
      </c>
    </row>
    <row r="25" spans="1:10" ht="45">
      <c r="A25" s="46"/>
      <c r="B25" s="66" t="s">
        <v>171</v>
      </c>
      <c r="C25" s="62"/>
      <c r="D25" s="82" t="s">
        <v>558</v>
      </c>
      <c r="E25" s="47" t="s">
        <v>383</v>
      </c>
      <c r="F25" s="32">
        <f t="shared" si="6"/>
        <v>2998.125</v>
      </c>
      <c r="G25" s="31">
        <f t="shared" si="5"/>
        <v>2767.5</v>
      </c>
      <c r="H25" s="16"/>
      <c r="I25" s="81">
        <v>375</v>
      </c>
      <c r="J25" s="44">
        <v>6.15</v>
      </c>
    </row>
    <row r="26" spans="1:10" ht="56.25">
      <c r="A26" s="46"/>
      <c r="B26" s="66" t="s">
        <v>29</v>
      </c>
      <c r="C26" s="62"/>
      <c r="D26" s="82" t="s">
        <v>559</v>
      </c>
      <c r="E26" s="47" t="s">
        <v>383</v>
      </c>
      <c r="F26" s="32">
        <f t="shared" si="6"/>
        <v>2486.4450000000002</v>
      </c>
      <c r="G26" s="31">
        <f t="shared" si="5"/>
        <v>2295.1799999999998</v>
      </c>
      <c r="H26" s="16"/>
      <c r="I26" s="81">
        <v>311</v>
      </c>
      <c r="J26" s="44">
        <v>6.15</v>
      </c>
    </row>
    <row r="27" spans="1:10" ht="56.25">
      <c r="A27" s="46"/>
      <c r="B27" s="66" t="s">
        <v>30</v>
      </c>
      <c r="C27" s="62"/>
      <c r="D27" s="82" t="s">
        <v>560</v>
      </c>
      <c r="E27" s="47" t="s">
        <v>383</v>
      </c>
      <c r="F27" s="32">
        <f t="shared" si="6"/>
        <v>3829.6050000000005</v>
      </c>
      <c r="G27" s="31">
        <f t="shared" si="5"/>
        <v>3535.0200000000004</v>
      </c>
      <c r="H27" s="16"/>
      <c r="I27" s="81">
        <v>479</v>
      </c>
      <c r="J27" s="44">
        <v>6.15</v>
      </c>
    </row>
    <row r="28" spans="1:10" ht="56.25">
      <c r="A28" s="46"/>
      <c r="B28" s="66" t="s">
        <v>31</v>
      </c>
      <c r="C28" s="62"/>
      <c r="D28" s="82" t="s">
        <v>561</v>
      </c>
      <c r="E28" s="47" t="s">
        <v>383</v>
      </c>
      <c r="F28" s="32">
        <f t="shared" si="6"/>
        <v>4844.97</v>
      </c>
      <c r="G28" s="31">
        <f t="shared" si="5"/>
        <v>4472.28</v>
      </c>
      <c r="H28" s="16"/>
      <c r="I28" s="81">
        <v>606</v>
      </c>
      <c r="J28" s="44">
        <v>6.15</v>
      </c>
    </row>
    <row r="29" spans="1:10" ht="56.25">
      <c r="A29" s="46"/>
      <c r="B29" s="66" t="s">
        <v>143</v>
      </c>
      <c r="C29" s="62"/>
      <c r="D29" s="82" t="s">
        <v>562</v>
      </c>
      <c r="E29" s="47" t="s">
        <v>383</v>
      </c>
      <c r="F29" s="32">
        <f t="shared" si="6"/>
        <v>13695.435000000001</v>
      </c>
      <c r="G29" s="31">
        <f t="shared" si="5"/>
        <v>12641.94</v>
      </c>
      <c r="H29" s="16"/>
      <c r="I29" s="81">
        <v>1713</v>
      </c>
      <c r="J29" s="44">
        <v>6.15</v>
      </c>
    </row>
    <row r="30" spans="1:10" ht="67.5">
      <c r="A30" s="46"/>
      <c r="B30" s="66" t="s">
        <v>32</v>
      </c>
      <c r="C30" s="62"/>
      <c r="D30" s="82" t="s">
        <v>563</v>
      </c>
      <c r="E30" s="47" t="s">
        <v>383</v>
      </c>
      <c r="F30" s="32">
        <f t="shared" si="6"/>
        <v>18932.16</v>
      </c>
      <c r="G30" s="31">
        <f t="shared" si="5"/>
        <v>17475.84</v>
      </c>
      <c r="H30" s="16"/>
      <c r="I30" s="81">
        <v>2368</v>
      </c>
      <c r="J30" s="44">
        <v>6.15</v>
      </c>
    </row>
    <row r="31" spans="1:10" ht="67.5">
      <c r="A31" s="46"/>
      <c r="B31" s="66" t="s">
        <v>33</v>
      </c>
      <c r="C31" s="62"/>
      <c r="D31" s="82" t="s">
        <v>564</v>
      </c>
      <c r="E31" s="47" t="s">
        <v>383</v>
      </c>
      <c r="F31" s="32">
        <f t="shared" si="6"/>
        <v>13991.25</v>
      </c>
      <c r="G31" s="31">
        <f t="shared" si="5"/>
        <v>12915</v>
      </c>
      <c r="H31" s="16"/>
      <c r="I31" s="81">
        <v>1750</v>
      </c>
      <c r="J31" s="44">
        <v>6.15</v>
      </c>
    </row>
    <row r="32" spans="1:10" ht="56.25">
      <c r="A32" s="46"/>
      <c r="B32" s="66" t="s">
        <v>57</v>
      </c>
      <c r="C32" s="62"/>
      <c r="D32" s="82" t="s">
        <v>565</v>
      </c>
      <c r="E32" s="47" t="s">
        <v>383</v>
      </c>
      <c r="F32" s="32">
        <f>I32*J32*1.2</f>
        <v>14501.699999999999</v>
      </c>
      <c r="G32" s="31">
        <f>I32*J32*1.15</f>
        <v>13897.4625</v>
      </c>
      <c r="H32" s="16"/>
      <c r="I32" s="81">
        <v>1965</v>
      </c>
      <c r="J32" s="44">
        <v>6.15</v>
      </c>
    </row>
    <row r="33" spans="1:10" ht="67.5">
      <c r="A33" s="46"/>
      <c r="B33" s="66" t="s">
        <v>58</v>
      </c>
      <c r="C33" s="62"/>
      <c r="D33" s="82" t="s">
        <v>566</v>
      </c>
      <c r="E33" s="47" t="s">
        <v>383</v>
      </c>
      <c r="F33" s="32">
        <f>I33*J33*1.2</f>
        <v>22715.64</v>
      </c>
      <c r="G33" s="31">
        <f t="shared" ref="G33:G35" si="7">I33*J33*1.15</f>
        <v>21769.154999999999</v>
      </c>
      <c r="H33" s="16"/>
      <c r="I33" s="81">
        <v>3078</v>
      </c>
      <c r="J33" s="44">
        <v>6.15</v>
      </c>
    </row>
    <row r="34" spans="1:10" ht="67.5">
      <c r="A34" s="46"/>
      <c r="B34" s="66" t="s">
        <v>59</v>
      </c>
      <c r="C34" s="62"/>
      <c r="D34" s="82" t="s">
        <v>567</v>
      </c>
      <c r="E34" s="47" t="s">
        <v>383</v>
      </c>
      <c r="F34" s="32">
        <f>I34*J34*1.2</f>
        <v>118744.2</v>
      </c>
      <c r="G34" s="31">
        <f t="shared" si="7"/>
        <v>113796.52499999999</v>
      </c>
      <c r="H34" s="16"/>
      <c r="I34" s="67">
        <v>16090</v>
      </c>
      <c r="J34" s="44">
        <v>6.15</v>
      </c>
    </row>
    <row r="35" spans="1:10" ht="78.75">
      <c r="A35" s="46"/>
      <c r="B35" s="66" t="s">
        <v>90</v>
      </c>
      <c r="C35" s="62"/>
      <c r="D35" s="82" t="s">
        <v>568</v>
      </c>
      <c r="E35" s="47" t="s">
        <v>383</v>
      </c>
      <c r="F35" s="32">
        <f>I35*J35*1.2</f>
        <v>89430.84</v>
      </c>
      <c r="G35" s="31">
        <f t="shared" si="7"/>
        <v>85704.554999999993</v>
      </c>
      <c r="H35" s="16"/>
      <c r="I35" s="81">
        <v>12118</v>
      </c>
      <c r="J35" s="44">
        <v>6.15</v>
      </c>
    </row>
    <row r="36" spans="1:10" ht="67.5">
      <c r="A36" s="46"/>
      <c r="B36" s="66" t="s">
        <v>60</v>
      </c>
      <c r="C36" s="62"/>
      <c r="D36" s="82" t="s">
        <v>569</v>
      </c>
      <c r="E36" s="47" t="s">
        <v>383</v>
      </c>
      <c r="F36" s="32">
        <f>I36*J36*1.5</f>
        <v>1743.5250000000001</v>
      </c>
      <c r="G36" s="31">
        <f>I36*J36*1.25</f>
        <v>1452.9375000000002</v>
      </c>
      <c r="H36" s="16"/>
      <c r="I36" s="81">
        <v>189</v>
      </c>
      <c r="J36" s="44">
        <v>6.15</v>
      </c>
    </row>
    <row r="37" spans="1:10" ht="33.75">
      <c r="A37" s="46"/>
      <c r="B37" s="66" t="s">
        <v>56</v>
      </c>
      <c r="C37" s="62"/>
      <c r="D37" s="82" t="s">
        <v>570</v>
      </c>
      <c r="E37" s="47" t="s">
        <v>383</v>
      </c>
      <c r="F37" s="32">
        <f>I37*J37*1.4</f>
        <v>2901.57</v>
      </c>
      <c r="G37" s="31">
        <f>I37*J37*1.2</f>
        <v>2487.06</v>
      </c>
      <c r="H37" s="16"/>
      <c r="I37" s="81">
        <v>337</v>
      </c>
      <c r="J37" s="44">
        <v>6.15</v>
      </c>
    </row>
    <row r="38" spans="1:10" ht="56.25">
      <c r="A38" s="46"/>
      <c r="B38" s="66" t="s">
        <v>45</v>
      </c>
      <c r="C38" s="62"/>
      <c r="D38" s="84" t="s">
        <v>571</v>
      </c>
      <c r="E38" s="47" t="s">
        <v>383</v>
      </c>
      <c r="F38" s="32">
        <f>I38*J38*1.4</f>
        <v>1678.9499999999998</v>
      </c>
      <c r="G38" s="31">
        <f>I38*J38*1.2</f>
        <v>1439.1</v>
      </c>
      <c r="H38" s="16"/>
      <c r="I38" s="81">
        <v>195</v>
      </c>
      <c r="J38" s="44">
        <v>6.15</v>
      </c>
    </row>
    <row r="39" spans="1:10" ht="56.25">
      <c r="A39" s="46"/>
      <c r="B39" s="66" t="s">
        <v>226</v>
      </c>
      <c r="C39" s="62"/>
      <c r="D39" s="83" t="s">
        <v>227</v>
      </c>
      <c r="E39" s="47" t="s">
        <v>383</v>
      </c>
      <c r="F39" s="32">
        <f>I39*1.3</f>
        <v>2935.4</v>
      </c>
      <c r="G39" s="31">
        <f>I39*1.2</f>
        <v>2709.6</v>
      </c>
      <c r="H39" s="16"/>
      <c r="I39" s="81">
        <v>2258</v>
      </c>
      <c r="J39" s="44">
        <v>0</v>
      </c>
    </row>
    <row r="40" spans="1:10" ht="56.25">
      <c r="A40" s="46"/>
      <c r="B40" s="66" t="s">
        <v>228</v>
      </c>
      <c r="C40" s="62"/>
      <c r="D40" s="19" t="s">
        <v>229</v>
      </c>
      <c r="E40" s="47" t="s">
        <v>383</v>
      </c>
      <c r="F40" s="32">
        <f t="shared" ref="F40:F48" si="8">I40*1.3</f>
        <v>5545.8</v>
      </c>
      <c r="G40" s="31">
        <f t="shared" ref="G40:G48" si="9">I40*1.2</f>
        <v>5119.2</v>
      </c>
      <c r="H40" s="16"/>
      <c r="I40" s="81">
        <v>4266</v>
      </c>
      <c r="J40" s="44">
        <v>0</v>
      </c>
    </row>
    <row r="41" spans="1:10" ht="33.75">
      <c r="A41" s="46"/>
      <c r="B41" s="66" t="s">
        <v>230</v>
      </c>
      <c r="C41" s="62"/>
      <c r="D41" s="83" t="s">
        <v>231</v>
      </c>
      <c r="E41" s="47" t="s">
        <v>383</v>
      </c>
      <c r="F41" s="32">
        <f t="shared" si="8"/>
        <v>6298.5</v>
      </c>
      <c r="G41" s="31">
        <f t="shared" si="9"/>
        <v>5814</v>
      </c>
      <c r="H41" s="16"/>
      <c r="I41" s="81">
        <v>4845</v>
      </c>
      <c r="J41" s="44">
        <v>0</v>
      </c>
    </row>
    <row r="42" spans="1:10" ht="67.5">
      <c r="A42" s="46"/>
      <c r="B42" s="66" t="s">
        <v>232</v>
      </c>
      <c r="C42" s="62"/>
      <c r="D42" s="83" t="s">
        <v>233</v>
      </c>
      <c r="E42" s="47" t="s">
        <v>383</v>
      </c>
      <c r="F42" s="32">
        <f t="shared" si="8"/>
        <v>6904.3</v>
      </c>
      <c r="G42" s="31">
        <f t="shared" si="9"/>
        <v>6373.2</v>
      </c>
      <c r="H42" s="16"/>
      <c r="I42" s="81">
        <v>5311</v>
      </c>
      <c r="J42" s="44">
        <v>0</v>
      </c>
    </row>
    <row r="43" spans="1:10" ht="101.25">
      <c r="A43" s="46"/>
      <c r="B43" s="66" t="s">
        <v>234</v>
      </c>
      <c r="C43" s="62"/>
      <c r="D43" s="83" t="s">
        <v>235</v>
      </c>
      <c r="E43" s="47" t="s">
        <v>383</v>
      </c>
      <c r="F43" s="32">
        <f t="shared" si="8"/>
        <v>9035</v>
      </c>
      <c r="G43" s="31">
        <f t="shared" si="9"/>
        <v>8340</v>
      </c>
      <c r="H43" s="16"/>
      <c r="I43" s="81">
        <v>6950</v>
      </c>
      <c r="J43" s="44">
        <v>0</v>
      </c>
    </row>
    <row r="44" spans="1:10" ht="146.25">
      <c r="A44" s="46"/>
      <c r="B44" s="66" t="s">
        <v>236</v>
      </c>
      <c r="C44" s="62"/>
      <c r="D44" s="83" t="s">
        <v>237</v>
      </c>
      <c r="E44" s="47" t="s">
        <v>383</v>
      </c>
      <c r="F44" s="32">
        <f t="shared" si="8"/>
        <v>9035</v>
      </c>
      <c r="G44" s="31">
        <f t="shared" si="9"/>
        <v>8340</v>
      </c>
      <c r="H44" s="16"/>
      <c r="I44" s="81">
        <v>6950</v>
      </c>
      <c r="J44" s="44">
        <v>0</v>
      </c>
    </row>
    <row r="45" spans="1:10" ht="90">
      <c r="A45" s="46"/>
      <c r="B45" s="66" t="s">
        <v>238</v>
      </c>
      <c r="C45" s="62"/>
      <c r="D45" s="83" t="s">
        <v>239</v>
      </c>
      <c r="E45" s="47" t="s">
        <v>383</v>
      </c>
      <c r="F45" s="32">
        <f t="shared" si="8"/>
        <v>10140</v>
      </c>
      <c r="G45" s="31">
        <f t="shared" si="9"/>
        <v>9360</v>
      </c>
      <c r="H45" s="16"/>
      <c r="I45" s="81">
        <v>7800</v>
      </c>
      <c r="J45" s="44">
        <v>0</v>
      </c>
    </row>
    <row r="46" spans="1:10" ht="56.25">
      <c r="A46" s="46"/>
      <c r="B46" s="66" t="s">
        <v>240</v>
      </c>
      <c r="C46" s="62"/>
      <c r="D46" s="83" t="s">
        <v>241</v>
      </c>
      <c r="E46" s="47" t="s">
        <v>383</v>
      </c>
      <c r="F46" s="32">
        <f t="shared" si="8"/>
        <v>13637</v>
      </c>
      <c r="G46" s="31">
        <f t="shared" si="9"/>
        <v>12588</v>
      </c>
      <c r="H46" s="16"/>
      <c r="I46" s="81">
        <v>10490</v>
      </c>
      <c r="J46" s="44">
        <v>0</v>
      </c>
    </row>
    <row r="47" spans="1:10" ht="101.25">
      <c r="A47" s="46"/>
      <c r="B47" s="66" t="s">
        <v>242</v>
      </c>
      <c r="C47" s="62"/>
      <c r="D47" s="19" t="s">
        <v>243</v>
      </c>
      <c r="E47" s="47" t="s">
        <v>383</v>
      </c>
      <c r="F47" s="32">
        <f t="shared" si="8"/>
        <v>7670</v>
      </c>
      <c r="G47" s="31">
        <f t="shared" si="9"/>
        <v>7080</v>
      </c>
      <c r="H47" s="16"/>
      <c r="I47" s="81">
        <v>5900</v>
      </c>
      <c r="J47" s="44">
        <v>0</v>
      </c>
    </row>
    <row r="48" spans="1:10" ht="303.75">
      <c r="A48" s="46"/>
      <c r="B48" s="66" t="s">
        <v>244</v>
      </c>
      <c r="C48" s="62"/>
      <c r="D48" s="19" t="s">
        <v>245</v>
      </c>
      <c r="E48" s="47" t="s">
        <v>383</v>
      </c>
      <c r="F48" s="32">
        <f t="shared" si="8"/>
        <v>4550</v>
      </c>
      <c r="G48" s="31">
        <f t="shared" si="9"/>
        <v>4200</v>
      </c>
      <c r="H48" s="16"/>
      <c r="I48" s="81">
        <v>3500</v>
      </c>
      <c r="J48" s="44">
        <v>0</v>
      </c>
    </row>
    <row r="49" spans="1:11" ht="337.5">
      <c r="A49" s="46"/>
      <c r="B49" s="66" t="s">
        <v>246</v>
      </c>
      <c r="C49" s="62"/>
      <c r="D49" s="83" t="s">
        <v>247</v>
      </c>
      <c r="E49" s="47" t="s">
        <v>383</v>
      </c>
      <c r="F49" s="32">
        <f t="shared" ref="F49" si="10">I49*1.5</f>
        <v>6555</v>
      </c>
      <c r="G49" s="31">
        <f>I49*1.2</f>
        <v>5244</v>
      </c>
      <c r="H49" s="16"/>
      <c r="I49" s="81">
        <v>4370</v>
      </c>
      <c r="J49" s="44">
        <v>0</v>
      </c>
    </row>
    <row r="50" spans="1:11" ht="78.75">
      <c r="A50" s="46"/>
      <c r="B50" s="66" t="s">
        <v>248</v>
      </c>
      <c r="C50" s="62"/>
      <c r="D50" s="83" t="s">
        <v>249</v>
      </c>
      <c r="E50" s="47" t="s">
        <v>383</v>
      </c>
      <c r="F50" s="32">
        <f>I50*1.3</f>
        <v>9295</v>
      </c>
      <c r="G50" s="31">
        <f>I50*1.2</f>
        <v>8580</v>
      </c>
      <c r="H50" s="16"/>
      <c r="I50" s="81">
        <v>7150</v>
      </c>
      <c r="J50" s="44">
        <v>0</v>
      </c>
    </row>
    <row r="51" spans="1:11" ht="67.5">
      <c r="A51" s="46"/>
      <c r="B51" s="66" t="s">
        <v>250</v>
      </c>
      <c r="C51" s="62"/>
      <c r="D51" s="83" t="s">
        <v>251</v>
      </c>
      <c r="E51" s="47" t="s">
        <v>383</v>
      </c>
      <c r="F51" s="32">
        <f t="shared" ref="F51:F55" si="11">I51*1.3</f>
        <v>11037</v>
      </c>
      <c r="G51" s="31">
        <f t="shared" ref="G51:G55" si="12">I51*1.2</f>
        <v>10188</v>
      </c>
      <c r="H51" s="16"/>
      <c r="I51" s="81">
        <v>8490</v>
      </c>
      <c r="J51" s="44">
        <v>0</v>
      </c>
    </row>
    <row r="52" spans="1:11" ht="67.5">
      <c r="A52" s="46"/>
      <c r="B52" s="66" t="s">
        <v>252</v>
      </c>
      <c r="C52" s="62"/>
      <c r="D52" s="83" t="s">
        <v>253</v>
      </c>
      <c r="E52" s="47" t="s">
        <v>383</v>
      </c>
      <c r="F52" s="32">
        <f t="shared" si="11"/>
        <v>18187</v>
      </c>
      <c r="G52" s="31">
        <f t="shared" si="12"/>
        <v>16788</v>
      </c>
      <c r="H52" s="16"/>
      <c r="I52" s="81">
        <v>13990</v>
      </c>
      <c r="J52" s="44">
        <v>0</v>
      </c>
    </row>
    <row r="53" spans="1:11" ht="67.5">
      <c r="A53" s="46"/>
      <c r="B53" s="66" t="s">
        <v>254</v>
      </c>
      <c r="C53" s="62"/>
      <c r="D53" s="83" t="s">
        <v>255</v>
      </c>
      <c r="E53" s="47" t="s">
        <v>383</v>
      </c>
      <c r="F53" s="32">
        <f t="shared" si="11"/>
        <v>27950</v>
      </c>
      <c r="G53" s="31">
        <f t="shared" si="12"/>
        <v>25800</v>
      </c>
      <c r="H53" s="16"/>
      <c r="I53" s="81">
        <v>21500</v>
      </c>
      <c r="J53" s="44">
        <v>0</v>
      </c>
    </row>
    <row r="54" spans="1:11" ht="90">
      <c r="A54" s="46"/>
      <c r="B54" s="66" t="s">
        <v>256</v>
      </c>
      <c r="C54" s="62"/>
      <c r="D54" s="19" t="s">
        <v>257</v>
      </c>
      <c r="E54" s="47" t="s">
        <v>383</v>
      </c>
      <c r="F54" s="32">
        <f t="shared" si="11"/>
        <v>16770</v>
      </c>
      <c r="G54" s="31">
        <f t="shared" si="12"/>
        <v>15480</v>
      </c>
      <c r="H54" s="16"/>
      <c r="I54" s="81">
        <v>12900</v>
      </c>
      <c r="J54" s="44">
        <v>0</v>
      </c>
    </row>
    <row r="55" spans="1:11" ht="337.5">
      <c r="A55" s="46"/>
      <c r="B55" s="66" t="s">
        <v>629</v>
      </c>
      <c r="C55" s="62"/>
      <c r="D55" s="83" t="s">
        <v>628</v>
      </c>
      <c r="E55" s="47" t="s">
        <v>383</v>
      </c>
      <c r="F55" s="32">
        <f t="shared" si="11"/>
        <v>7995</v>
      </c>
      <c r="G55" s="31">
        <f t="shared" si="12"/>
        <v>7380</v>
      </c>
      <c r="H55" s="16"/>
      <c r="I55" s="81">
        <v>6150</v>
      </c>
      <c r="J55" s="44">
        <v>0</v>
      </c>
    </row>
    <row r="56" spans="1:11" ht="57">
      <c r="A56" s="46"/>
      <c r="B56" s="66" t="s">
        <v>631</v>
      </c>
      <c r="C56" s="62"/>
      <c r="D56" s="7" t="s">
        <v>630</v>
      </c>
      <c r="E56" s="47" t="s">
        <v>383</v>
      </c>
      <c r="F56" s="32">
        <f>I56*1.3</f>
        <v>7696</v>
      </c>
      <c r="G56" s="31">
        <f>I56*1.2</f>
        <v>7104</v>
      </c>
      <c r="H56" s="16"/>
      <c r="I56" s="81">
        <v>5920</v>
      </c>
      <c r="J56" s="44">
        <v>0</v>
      </c>
    </row>
    <row r="57" spans="1:11" ht="33.75">
      <c r="A57" s="46"/>
      <c r="B57" s="66" t="s">
        <v>258</v>
      </c>
      <c r="C57" s="62"/>
      <c r="D57" s="19" t="s">
        <v>259</v>
      </c>
      <c r="E57" s="47" t="s">
        <v>383</v>
      </c>
      <c r="F57" s="32">
        <f t="shared" ref="F57:F58" si="13">I57*1.5</f>
        <v>28350</v>
      </c>
      <c r="G57" s="31">
        <f t="shared" ref="G57:G58" si="14">I57*1.2</f>
        <v>22680</v>
      </c>
      <c r="H57" s="16"/>
      <c r="I57" s="81">
        <v>18900</v>
      </c>
      <c r="J57" s="44">
        <v>0</v>
      </c>
    </row>
    <row r="58" spans="1:11" ht="48">
      <c r="A58" s="46"/>
      <c r="B58" s="66" t="s">
        <v>633</v>
      </c>
      <c r="C58" s="62"/>
      <c r="D58" s="19" t="s">
        <v>632</v>
      </c>
      <c r="E58" s="47" t="s">
        <v>383</v>
      </c>
      <c r="F58" s="32">
        <f t="shared" si="13"/>
        <v>10482</v>
      </c>
      <c r="G58" s="31">
        <f t="shared" si="14"/>
        <v>8385.6</v>
      </c>
      <c r="H58" s="16"/>
      <c r="I58" s="81">
        <v>6988</v>
      </c>
      <c r="J58" s="44">
        <v>0</v>
      </c>
    </row>
    <row r="59" spans="1:11" ht="15" customHeight="1">
      <c r="A59" s="98" t="s">
        <v>382</v>
      </c>
      <c r="B59" s="99"/>
      <c r="C59" s="99"/>
      <c r="D59" s="99"/>
      <c r="E59" s="99"/>
      <c r="F59" s="99"/>
      <c r="G59" s="100"/>
      <c r="H59" s="17"/>
      <c r="I59" s="37"/>
    </row>
    <row r="60" spans="1:11" ht="54.75" customHeight="1">
      <c r="A60" s="14"/>
      <c r="B60" s="26" t="s">
        <v>384</v>
      </c>
      <c r="C60" s="14"/>
      <c r="D60" s="19" t="s">
        <v>388</v>
      </c>
      <c r="E60" s="18" t="s">
        <v>383</v>
      </c>
      <c r="F60" s="23">
        <f>I60*1.5</f>
        <v>127.5</v>
      </c>
      <c r="G60" s="24">
        <f>I60*1.3</f>
        <v>110.5</v>
      </c>
      <c r="H60" s="16"/>
      <c r="I60" s="45">
        <v>85</v>
      </c>
    </row>
    <row r="61" spans="1:11" ht="45" customHeight="1">
      <c r="A61" s="6"/>
      <c r="B61" s="26" t="s">
        <v>385</v>
      </c>
      <c r="C61" s="14"/>
      <c r="D61" s="19" t="s">
        <v>402</v>
      </c>
      <c r="E61" s="18" t="s">
        <v>383</v>
      </c>
      <c r="F61" s="23">
        <f t="shared" ref="F61:F70" si="15">I61*1.5</f>
        <v>60</v>
      </c>
      <c r="G61" s="24">
        <f t="shared" ref="G61:G70" si="16">I61*1.3</f>
        <v>52</v>
      </c>
      <c r="H61" s="16"/>
      <c r="I61" s="45">
        <v>40</v>
      </c>
    </row>
    <row r="62" spans="1:11" ht="72" customHeight="1">
      <c r="A62" s="14"/>
      <c r="B62" s="26" t="s">
        <v>386</v>
      </c>
      <c r="C62" s="14"/>
      <c r="D62" s="19" t="s">
        <v>389</v>
      </c>
      <c r="E62" s="18" t="s">
        <v>383</v>
      </c>
      <c r="F62" s="23">
        <f t="shared" si="15"/>
        <v>150</v>
      </c>
      <c r="G62" s="24">
        <f t="shared" si="16"/>
        <v>130</v>
      </c>
      <c r="H62" s="16"/>
      <c r="I62" s="45">
        <v>100</v>
      </c>
    </row>
    <row r="63" spans="1:11" ht="40.5" customHeight="1">
      <c r="A63" s="14"/>
      <c r="B63" s="26" t="s">
        <v>387</v>
      </c>
      <c r="C63" s="14"/>
      <c r="D63" s="19" t="s">
        <v>390</v>
      </c>
      <c r="E63" s="18" t="s">
        <v>383</v>
      </c>
      <c r="F63" s="23">
        <f t="shared" si="15"/>
        <v>102</v>
      </c>
      <c r="G63" s="24">
        <f t="shared" si="16"/>
        <v>88.4</v>
      </c>
      <c r="H63" s="16"/>
      <c r="I63" s="45">
        <v>68</v>
      </c>
      <c r="K63" s="8"/>
    </row>
    <row r="64" spans="1:11" ht="38.25" customHeight="1">
      <c r="A64" s="6"/>
      <c r="B64" s="41" t="s">
        <v>391</v>
      </c>
      <c r="C64" s="40"/>
      <c r="D64" s="19" t="s">
        <v>393</v>
      </c>
      <c r="E64" s="18" t="s">
        <v>383</v>
      </c>
      <c r="F64" s="23">
        <f t="shared" si="15"/>
        <v>15</v>
      </c>
      <c r="G64" s="24">
        <f t="shared" si="16"/>
        <v>13</v>
      </c>
      <c r="H64" s="16"/>
      <c r="I64" s="45">
        <v>10</v>
      </c>
      <c r="K64" s="8"/>
    </row>
    <row r="65" spans="1:9" ht="52.5" customHeight="1">
      <c r="A65" s="6"/>
      <c r="B65" s="26" t="s">
        <v>392</v>
      </c>
      <c r="C65" s="42"/>
      <c r="D65" s="19" t="s">
        <v>394</v>
      </c>
      <c r="E65" s="18" t="s">
        <v>383</v>
      </c>
      <c r="F65" s="23">
        <f t="shared" si="15"/>
        <v>15</v>
      </c>
      <c r="G65" s="24">
        <f t="shared" si="16"/>
        <v>13</v>
      </c>
      <c r="H65" s="16"/>
      <c r="I65" s="45">
        <v>10</v>
      </c>
    </row>
    <row r="66" spans="1:9" ht="59.25" customHeight="1">
      <c r="A66" s="43"/>
      <c r="B66" s="41" t="s">
        <v>395</v>
      </c>
      <c r="C66" s="40"/>
      <c r="D66" s="19" t="s">
        <v>394</v>
      </c>
      <c r="E66" s="18" t="s">
        <v>383</v>
      </c>
      <c r="F66" s="23">
        <f t="shared" si="15"/>
        <v>9</v>
      </c>
      <c r="G66" s="24">
        <f t="shared" si="16"/>
        <v>7.8000000000000007</v>
      </c>
      <c r="H66" s="16"/>
      <c r="I66" s="45">
        <v>6</v>
      </c>
    </row>
    <row r="67" spans="1:9" ht="54.75" customHeight="1">
      <c r="A67" s="14"/>
      <c r="B67" s="26" t="s">
        <v>396</v>
      </c>
      <c r="C67" s="40"/>
      <c r="D67" s="19" t="s">
        <v>397</v>
      </c>
      <c r="E67" s="18" t="s">
        <v>383</v>
      </c>
      <c r="F67" s="23">
        <f t="shared" si="15"/>
        <v>15</v>
      </c>
      <c r="G67" s="24">
        <f t="shared" si="16"/>
        <v>13</v>
      </c>
      <c r="H67" s="16"/>
      <c r="I67" s="45">
        <v>10</v>
      </c>
    </row>
    <row r="68" spans="1:9" ht="42" customHeight="1">
      <c r="A68" s="43"/>
      <c r="B68" s="41" t="s">
        <v>398</v>
      </c>
      <c r="C68" s="14"/>
      <c r="D68" s="19" t="s">
        <v>390</v>
      </c>
      <c r="E68" s="18" t="s">
        <v>383</v>
      </c>
      <c r="F68" s="23">
        <f t="shared" si="15"/>
        <v>180</v>
      </c>
      <c r="G68" s="24">
        <f t="shared" si="16"/>
        <v>156</v>
      </c>
      <c r="H68" s="16"/>
      <c r="I68" s="45">
        <v>120</v>
      </c>
    </row>
    <row r="69" spans="1:9" ht="69.75" customHeight="1">
      <c r="A69" s="14"/>
      <c r="B69" s="26" t="s">
        <v>399</v>
      </c>
      <c r="C69" s="14"/>
      <c r="D69" s="19" t="s">
        <v>316</v>
      </c>
      <c r="E69" s="18" t="s">
        <v>383</v>
      </c>
      <c r="F69" s="23">
        <f t="shared" si="15"/>
        <v>90</v>
      </c>
      <c r="G69" s="24">
        <f t="shared" si="16"/>
        <v>78</v>
      </c>
      <c r="H69" s="16"/>
      <c r="I69" s="45">
        <v>60</v>
      </c>
    </row>
    <row r="70" spans="1:9" ht="48.75" customHeight="1">
      <c r="A70" s="6"/>
      <c r="B70" s="26" t="s">
        <v>400</v>
      </c>
      <c r="C70" s="14"/>
      <c r="D70" s="19" t="s">
        <v>401</v>
      </c>
      <c r="E70" s="18" t="s">
        <v>383</v>
      </c>
      <c r="F70" s="23">
        <f t="shared" si="15"/>
        <v>75</v>
      </c>
      <c r="G70" s="24">
        <f t="shared" si="16"/>
        <v>65</v>
      </c>
      <c r="H70" s="16"/>
      <c r="I70" s="45">
        <v>50</v>
      </c>
    </row>
  </sheetData>
  <sheetProtection password="EFF9" sheet="1" objects="1" scenarios="1"/>
  <mergeCells count="12">
    <mergeCell ref="A2:D2"/>
    <mergeCell ref="A3:D3"/>
    <mergeCell ref="A4:D4"/>
    <mergeCell ref="A5:A6"/>
    <mergeCell ref="B5:B6"/>
    <mergeCell ref="C5:C6"/>
    <mergeCell ref="D5:D6"/>
    <mergeCell ref="A59:G59"/>
    <mergeCell ref="E5:E6"/>
    <mergeCell ref="F5:G5"/>
    <mergeCell ref="A7:G7"/>
    <mergeCell ref="A10:G10"/>
  </mergeCells>
  <pageMargins left="0.25" right="0.25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L46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D10" sqref="D10"/>
    </sheetView>
  </sheetViews>
  <sheetFormatPr defaultRowHeight="15"/>
  <cols>
    <col min="1" max="1" width="14" customWidth="1"/>
    <col min="2" max="2" width="15.140625" style="39" customWidth="1"/>
    <col min="3" max="3" width="7.7109375" customWidth="1"/>
    <col min="4" max="4" width="33.5703125" style="22" customWidth="1"/>
    <col min="5" max="5" width="11" style="22" customWidth="1"/>
    <col min="6" max="6" width="8.5703125" customWidth="1"/>
    <col min="7" max="7" width="8.5703125" bestFit="1" customWidth="1"/>
    <col min="8" max="8" width="13.5703125" customWidth="1"/>
    <col min="9" max="9" width="8.5703125" style="34" hidden="1" customWidth="1"/>
    <col min="10" max="10" width="8.85546875" hidden="1" customWidth="1"/>
    <col min="11" max="11" width="10.42578125" hidden="1" customWidth="1"/>
    <col min="12" max="12" width="8.140625" hidden="1" customWidth="1"/>
  </cols>
  <sheetData>
    <row r="1" spans="1:12">
      <c r="A1" s="21" t="s">
        <v>663</v>
      </c>
      <c r="B1" s="38"/>
      <c r="C1" s="21"/>
      <c r="D1" s="21"/>
      <c r="E1" s="21"/>
    </row>
    <row r="2" spans="1:12" ht="20.25" customHeight="1">
      <c r="A2" s="105" t="s">
        <v>322</v>
      </c>
      <c r="B2" s="105"/>
      <c r="C2" s="105"/>
      <c r="D2" s="105"/>
      <c r="E2" s="61"/>
      <c r="F2" s="3"/>
      <c r="G2" s="4"/>
      <c r="H2" s="4"/>
      <c r="I2" s="35"/>
      <c r="J2" s="5"/>
    </row>
    <row r="3" spans="1:12" ht="20.25" customHeight="1">
      <c r="A3" s="105" t="s">
        <v>328</v>
      </c>
      <c r="B3" s="105"/>
      <c r="C3" s="105"/>
      <c r="D3" s="105"/>
      <c r="E3" s="61"/>
      <c r="F3" s="3"/>
      <c r="G3" s="4"/>
      <c r="H3" s="4"/>
      <c r="I3" s="35"/>
      <c r="J3" s="5"/>
    </row>
    <row r="4" spans="1:12" ht="20.25" customHeight="1" thickBot="1">
      <c r="A4" s="106" t="s">
        <v>336</v>
      </c>
      <c r="B4" s="106"/>
      <c r="C4" s="106"/>
      <c r="D4" s="106"/>
      <c r="E4" s="29"/>
      <c r="F4" s="12"/>
      <c r="G4" s="15"/>
      <c r="H4" s="4"/>
      <c r="I4" s="35"/>
      <c r="J4" s="5"/>
    </row>
    <row r="5" spans="1:12" ht="18.75" customHeight="1" thickBot="1">
      <c r="A5" s="107" t="s">
        <v>321</v>
      </c>
      <c r="B5" s="109" t="s">
        <v>320</v>
      </c>
      <c r="C5" s="111" t="s">
        <v>319</v>
      </c>
      <c r="D5" s="113" t="s">
        <v>318</v>
      </c>
      <c r="E5" s="115" t="s">
        <v>332</v>
      </c>
      <c r="F5" s="117" t="s">
        <v>317</v>
      </c>
      <c r="G5" s="118"/>
      <c r="H5" s="15"/>
      <c r="I5" s="35"/>
      <c r="J5" s="5"/>
    </row>
    <row r="6" spans="1:12" ht="18.75" customHeight="1" thickBot="1">
      <c r="A6" s="108"/>
      <c r="B6" s="110"/>
      <c r="C6" s="112"/>
      <c r="D6" s="114"/>
      <c r="E6" s="116"/>
      <c r="F6" s="27" t="s">
        <v>225</v>
      </c>
      <c r="G6" s="28" t="s">
        <v>224</v>
      </c>
      <c r="H6" s="15"/>
      <c r="I6" s="35"/>
      <c r="J6" s="5"/>
    </row>
    <row r="7" spans="1:12">
      <c r="A7" s="119" t="s">
        <v>621</v>
      </c>
      <c r="B7" s="120"/>
      <c r="C7" s="120"/>
      <c r="D7" s="126"/>
      <c r="E7" s="120"/>
      <c r="F7" s="120"/>
      <c r="G7" s="121"/>
      <c r="H7" s="15"/>
      <c r="I7" s="36" t="s">
        <v>338</v>
      </c>
      <c r="J7" s="36" t="s">
        <v>404</v>
      </c>
      <c r="K7" s="36" t="s">
        <v>405</v>
      </c>
      <c r="L7" t="s">
        <v>619</v>
      </c>
    </row>
    <row r="8" spans="1:12" ht="56.25">
      <c r="A8" s="20"/>
      <c r="B8" s="85" t="s">
        <v>260</v>
      </c>
      <c r="C8" s="86" t="s">
        <v>643</v>
      </c>
      <c r="D8" s="87" t="s">
        <v>261</v>
      </c>
      <c r="E8" s="47" t="s">
        <v>383</v>
      </c>
      <c r="F8" s="32">
        <f>I8*1.3</f>
        <v>2730</v>
      </c>
      <c r="G8" s="31">
        <f>I8*1.2</f>
        <v>2520</v>
      </c>
      <c r="H8" s="16"/>
      <c r="I8" s="45">
        <v>2100</v>
      </c>
      <c r="J8" s="44">
        <v>0</v>
      </c>
      <c r="K8" s="16">
        <f>F8-G8</f>
        <v>210</v>
      </c>
    </row>
    <row r="9" spans="1:12" ht="56.25">
      <c r="A9" s="13"/>
      <c r="B9" s="85" t="s">
        <v>266</v>
      </c>
      <c r="C9" s="86" t="s">
        <v>644</v>
      </c>
      <c r="D9" s="88" t="s">
        <v>267</v>
      </c>
      <c r="E9" s="47" t="s">
        <v>383</v>
      </c>
      <c r="F9" s="32">
        <f t="shared" ref="F9:F14" si="0">I9*1.3</f>
        <v>4134</v>
      </c>
      <c r="G9" s="31">
        <f t="shared" ref="G9:G14" si="1">I9*1.2</f>
        <v>3816</v>
      </c>
      <c r="H9" s="16"/>
      <c r="I9" s="45">
        <v>3180</v>
      </c>
      <c r="J9" s="44">
        <v>0</v>
      </c>
      <c r="K9" s="16">
        <f t="shared" ref="K9:K46" si="2">F9-G9</f>
        <v>318</v>
      </c>
    </row>
    <row r="10" spans="1:12" ht="56.25">
      <c r="A10" s="13"/>
      <c r="B10" s="85" t="s">
        <v>270</v>
      </c>
      <c r="C10" s="85" t="s">
        <v>645</v>
      </c>
      <c r="D10" s="87" t="s">
        <v>271</v>
      </c>
      <c r="E10" s="18" t="s">
        <v>383</v>
      </c>
      <c r="F10" s="32">
        <f t="shared" si="0"/>
        <v>5005</v>
      </c>
      <c r="G10" s="31">
        <f t="shared" si="1"/>
        <v>4620</v>
      </c>
      <c r="H10" s="16"/>
      <c r="I10" s="45">
        <v>3850</v>
      </c>
      <c r="J10" s="44">
        <v>0</v>
      </c>
      <c r="K10" s="16">
        <f t="shared" si="2"/>
        <v>385</v>
      </c>
    </row>
    <row r="11" spans="1:12" ht="56.25">
      <c r="A11" s="14"/>
      <c r="B11" s="85" t="s">
        <v>272</v>
      </c>
      <c r="C11" s="86" t="s">
        <v>646</v>
      </c>
      <c r="D11" s="87" t="s">
        <v>273</v>
      </c>
      <c r="E11" s="47" t="s">
        <v>383</v>
      </c>
      <c r="F11" s="32">
        <f t="shared" si="0"/>
        <v>4810</v>
      </c>
      <c r="G11" s="31">
        <f t="shared" si="1"/>
        <v>4440</v>
      </c>
      <c r="H11" s="16"/>
      <c r="I11" s="45">
        <v>3700</v>
      </c>
      <c r="J11" s="44">
        <v>0</v>
      </c>
      <c r="K11" s="16">
        <f t="shared" si="2"/>
        <v>370</v>
      </c>
    </row>
    <row r="12" spans="1:12" ht="56.25">
      <c r="A12" s="14"/>
      <c r="B12" s="85" t="s">
        <v>262</v>
      </c>
      <c r="C12" s="86"/>
      <c r="D12" s="87" t="s">
        <v>263</v>
      </c>
      <c r="E12" s="18" t="s">
        <v>383</v>
      </c>
      <c r="F12" s="32">
        <f t="shared" si="0"/>
        <v>10049</v>
      </c>
      <c r="G12" s="31">
        <f t="shared" si="1"/>
        <v>9276</v>
      </c>
      <c r="H12" s="16"/>
      <c r="I12" s="45">
        <v>7730</v>
      </c>
      <c r="J12" s="44">
        <v>0</v>
      </c>
      <c r="K12" s="16">
        <f t="shared" si="2"/>
        <v>773</v>
      </c>
    </row>
    <row r="13" spans="1:12" ht="56.25">
      <c r="A13" s="14"/>
      <c r="B13" s="85" t="s">
        <v>264</v>
      </c>
      <c r="C13" s="86" t="s">
        <v>647</v>
      </c>
      <c r="D13" s="88" t="s">
        <v>265</v>
      </c>
      <c r="E13" s="47" t="s">
        <v>383</v>
      </c>
      <c r="F13" s="32">
        <f t="shared" si="0"/>
        <v>17433</v>
      </c>
      <c r="G13" s="31">
        <f t="shared" si="1"/>
        <v>16092</v>
      </c>
      <c r="H13" s="16"/>
      <c r="I13" s="45">
        <v>13410</v>
      </c>
      <c r="J13" s="44">
        <v>0</v>
      </c>
      <c r="K13" s="16">
        <f t="shared" si="2"/>
        <v>1341</v>
      </c>
    </row>
    <row r="14" spans="1:12" ht="57" thickBot="1">
      <c r="A14" s="14"/>
      <c r="B14" s="85" t="s">
        <v>268</v>
      </c>
      <c r="C14" s="85" t="s">
        <v>648</v>
      </c>
      <c r="D14" s="89" t="s">
        <v>269</v>
      </c>
      <c r="E14" s="18" t="s">
        <v>383</v>
      </c>
      <c r="F14" s="32">
        <f t="shared" si="0"/>
        <v>23517</v>
      </c>
      <c r="G14" s="31">
        <f t="shared" si="1"/>
        <v>21708</v>
      </c>
      <c r="H14" s="16"/>
      <c r="I14" s="45">
        <v>18090</v>
      </c>
      <c r="J14" s="44">
        <v>0</v>
      </c>
      <c r="K14" s="16">
        <f t="shared" si="2"/>
        <v>1809</v>
      </c>
    </row>
    <row r="15" spans="1:12">
      <c r="A15" s="119" t="s">
        <v>622</v>
      </c>
      <c r="B15" s="120"/>
      <c r="C15" s="120"/>
      <c r="D15" s="126"/>
      <c r="E15" s="120"/>
      <c r="F15" s="120"/>
      <c r="G15" s="121"/>
      <c r="H15" s="15"/>
      <c r="I15" s="36"/>
      <c r="J15" s="36"/>
      <c r="K15" s="36"/>
      <c r="L15" t="s">
        <v>618</v>
      </c>
    </row>
    <row r="16" spans="1:12" ht="33.75" customHeight="1">
      <c r="A16" s="6"/>
      <c r="B16" s="85" t="s">
        <v>582</v>
      </c>
      <c r="C16" s="85" t="s">
        <v>649</v>
      </c>
      <c r="D16" s="88" t="s">
        <v>581</v>
      </c>
      <c r="E16" s="18" t="s">
        <v>383</v>
      </c>
      <c r="F16" s="32">
        <f>I16*1.3</f>
        <v>4897.1000000000004</v>
      </c>
      <c r="G16" s="31">
        <f>I16*1.2</f>
        <v>4520.3999999999996</v>
      </c>
      <c r="H16" s="16"/>
      <c r="I16" s="45">
        <v>3767</v>
      </c>
      <c r="J16" s="44">
        <v>0</v>
      </c>
      <c r="K16" s="16">
        <f t="shared" si="2"/>
        <v>376.70000000000073</v>
      </c>
    </row>
    <row r="17" spans="1:12" ht="33.75" customHeight="1">
      <c r="A17" s="13"/>
      <c r="B17" s="85" t="s">
        <v>584</v>
      </c>
      <c r="C17" s="85"/>
      <c r="D17" s="88" t="s">
        <v>583</v>
      </c>
      <c r="E17" s="18" t="s">
        <v>383</v>
      </c>
      <c r="F17" s="32">
        <f t="shared" ref="F17:F21" si="3">I17*1.3</f>
        <v>5938.4000000000005</v>
      </c>
      <c r="G17" s="31">
        <f t="shared" ref="G17:G21" si="4">I17*1.2</f>
        <v>5481.5999999999995</v>
      </c>
      <c r="H17" s="16"/>
      <c r="I17" s="45">
        <v>4568</v>
      </c>
      <c r="J17" s="44">
        <v>0</v>
      </c>
      <c r="K17" s="16">
        <f t="shared" si="2"/>
        <v>456.80000000000109</v>
      </c>
    </row>
    <row r="18" spans="1:12" ht="33.75" customHeight="1">
      <c r="A18" s="13"/>
      <c r="B18" s="85" t="s">
        <v>586</v>
      </c>
      <c r="C18" s="85" t="s">
        <v>650</v>
      </c>
      <c r="D18" s="88" t="s">
        <v>585</v>
      </c>
      <c r="E18" s="18" t="s">
        <v>383</v>
      </c>
      <c r="F18" s="32">
        <f t="shared" si="3"/>
        <v>3959.8</v>
      </c>
      <c r="G18" s="31">
        <f t="shared" si="4"/>
        <v>3655.2</v>
      </c>
      <c r="H18" s="16"/>
      <c r="I18" s="45">
        <v>3046</v>
      </c>
      <c r="J18" s="44">
        <v>0</v>
      </c>
      <c r="K18" s="16">
        <f t="shared" si="2"/>
        <v>304.60000000000036</v>
      </c>
    </row>
    <row r="19" spans="1:12" ht="33.75" customHeight="1">
      <c r="A19" s="14"/>
      <c r="B19" s="85" t="s">
        <v>588</v>
      </c>
      <c r="C19" s="85" t="s">
        <v>651</v>
      </c>
      <c r="D19" s="88" t="s">
        <v>587</v>
      </c>
      <c r="E19" s="18" t="s">
        <v>383</v>
      </c>
      <c r="F19" s="32">
        <f t="shared" si="3"/>
        <v>6230.9000000000005</v>
      </c>
      <c r="G19" s="31">
        <f t="shared" si="4"/>
        <v>5751.5999999999995</v>
      </c>
      <c r="H19" s="16"/>
      <c r="I19" s="45">
        <v>4793</v>
      </c>
      <c r="J19" s="44">
        <v>0</v>
      </c>
      <c r="K19" s="16">
        <f t="shared" si="2"/>
        <v>479.30000000000109</v>
      </c>
    </row>
    <row r="20" spans="1:12" ht="33.75" customHeight="1">
      <c r="A20" s="14"/>
      <c r="B20" s="85" t="s">
        <v>590</v>
      </c>
      <c r="C20" s="85" t="s">
        <v>652</v>
      </c>
      <c r="D20" s="88" t="s">
        <v>589</v>
      </c>
      <c r="E20" s="18" t="s">
        <v>383</v>
      </c>
      <c r="F20" s="32">
        <f t="shared" si="3"/>
        <v>6932.9000000000005</v>
      </c>
      <c r="G20" s="31">
        <f t="shared" si="4"/>
        <v>6399.5999999999995</v>
      </c>
      <c r="H20" s="16"/>
      <c r="I20" s="45">
        <v>5333</v>
      </c>
      <c r="J20" s="44">
        <v>0</v>
      </c>
      <c r="K20" s="16">
        <f t="shared" si="2"/>
        <v>533.30000000000109</v>
      </c>
    </row>
    <row r="21" spans="1:12" ht="33.75" customHeight="1">
      <c r="A21" s="14"/>
      <c r="B21" s="85" t="s">
        <v>592</v>
      </c>
      <c r="C21" s="85" t="s">
        <v>653</v>
      </c>
      <c r="D21" s="88" t="s">
        <v>591</v>
      </c>
      <c r="E21" s="18" t="s">
        <v>383</v>
      </c>
      <c r="F21" s="32">
        <f t="shared" si="3"/>
        <v>18033.600000000002</v>
      </c>
      <c r="G21" s="31">
        <f t="shared" si="4"/>
        <v>16646.399999999998</v>
      </c>
      <c r="H21" s="16"/>
      <c r="I21" s="45">
        <v>13872</v>
      </c>
      <c r="J21" s="44">
        <v>0</v>
      </c>
      <c r="K21" s="16">
        <f t="shared" si="2"/>
        <v>1387.2000000000044</v>
      </c>
    </row>
    <row r="22" spans="1:12" ht="33.75" customHeight="1">
      <c r="A22" s="20"/>
      <c r="B22" s="85" t="s">
        <v>594</v>
      </c>
      <c r="C22" s="85" t="s">
        <v>654</v>
      </c>
      <c r="D22" s="88" t="s">
        <v>593</v>
      </c>
      <c r="E22" s="18" t="s">
        <v>383</v>
      </c>
      <c r="F22" s="32">
        <f>I22*1.3</f>
        <v>21840</v>
      </c>
      <c r="G22" s="31">
        <f>I22*1.2</f>
        <v>20160</v>
      </c>
      <c r="H22" s="16"/>
      <c r="I22" s="45">
        <v>16800</v>
      </c>
      <c r="J22" s="44">
        <v>0</v>
      </c>
      <c r="K22" s="16">
        <f t="shared" si="2"/>
        <v>1680</v>
      </c>
    </row>
    <row r="23" spans="1:12" ht="33.75" customHeight="1" thickBot="1">
      <c r="A23" s="13"/>
      <c r="B23" s="85" t="s">
        <v>596</v>
      </c>
      <c r="C23" s="85"/>
      <c r="D23" s="88" t="s">
        <v>595</v>
      </c>
      <c r="E23" s="18" t="s">
        <v>383</v>
      </c>
      <c r="F23" s="32">
        <f t="shared" ref="F23:F27" si="5">I23*1.3</f>
        <v>33632.300000000003</v>
      </c>
      <c r="G23" s="31">
        <f t="shared" ref="G23:G27" si="6">I23*1.2</f>
        <v>31045.199999999997</v>
      </c>
      <c r="H23" s="16"/>
      <c r="I23" s="45">
        <v>25871</v>
      </c>
      <c r="J23" s="44">
        <v>0</v>
      </c>
      <c r="K23" s="16">
        <f t="shared" si="2"/>
        <v>2587.1000000000058</v>
      </c>
    </row>
    <row r="24" spans="1:12">
      <c r="A24" s="119" t="s">
        <v>623</v>
      </c>
      <c r="B24" s="120"/>
      <c r="C24" s="120"/>
      <c r="D24" s="126"/>
      <c r="E24" s="120"/>
      <c r="F24" s="120"/>
      <c r="G24" s="121"/>
      <c r="H24" s="15"/>
      <c r="I24" s="36"/>
      <c r="J24" s="36"/>
      <c r="K24" s="36"/>
      <c r="L24" t="s">
        <v>618</v>
      </c>
    </row>
    <row r="25" spans="1:12" ht="33.75" customHeight="1">
      <c r="A25" s="14"/>
      <c r="B25" s="85" t="s">
        <v>598</v>
      </c>
      <c r="C25" s="85"/>
      <c r="D25" s="88" t="s">
        <v>597</v>
      </c>
      <c r="E25" s="18" t="s">
        <v>383</v>
      </c>
      <c r="F25" s="32">
        <f t="shared" si="5"/>
        <v>6223.1</v>
      </c>
      <c r="G25" s="31">
        <f t="shared" si="6"/>
        <v>5744.4</v>
      </c>
      <c r="H25" s="16"/>
      <c r="I25" s="45">
        <v>4787</v>
      </c>
      <c r="J25" s="44">
        <v>0</v>
      </c>
      <c r="K25" s="16">
        <f t="shared" si="2"/>
        <v>478.70000000000073</v>
      </c>
    </row>
    <row r="26" spans="1:12" ht="33.75" customHeight="1">
      <c r="A26" s="14"/>
      <c r="B26" s="85" t="s">
        <v>600</v>
      </c>
      <c r="C26" s="85"/>
      <c r="D26" s="88" t="s">
        <v>599</v>
      </c>
      <c r="E26" s="18" t="s">
        <v>383</v>
      </c>
      <c r="F26" s="32">
        <f t="shared" si="5"/>
        <v>8157.5</v>
      </c>
      <c r="G26" s="31">
        <f t="shared" si="6"/>
        <v>7530</v>
      </c>
      <c r="H26" s="16"/>
      <c r="I26" s="45">
        <v>6275</v>
      </c>
      <c r="J26" s="44">
        <v>0</v>
      </c>
      <c r="K26" s="16">
        <f t="shared" si="2"/>
        <v>627.5</v>
      </c>
    </row>
    <row r="27" spans="1:12" ht="33.75" customHeight="1">
      <c r="A27" s="14"/>
      <c r="B27" s="85" t="s">
        <v>602</v>
      </c>
      <c r="C27" s="85"/>
      <c r="D27" s="88" t="s">
        <v>601</v>
      </c>
      <c r="E27" s="18" t="s">
        <v>383</v>
      </c>
      <c r="F27" s="32">
        <f t="shared" si="5"/>
        <v>9396.4</v>
      </c>
      <c r="G27" s="31">
        <f t="shared" si="6"/>
        <v>8673.6</v>
      </c>
      <c r="H27" s="16"/>
      <c r="I27" s="45">
        <v>7228</v>
      </c>
      <c r="J27" s="44">
        <v>0</v>
      </c>
      <c r="K27" s="16">
        <f t="shared" si="2"/>
        <v>722.79999999999927</v>
      </c>
    </row>
    <row r="28" spans="1:12">
      <c r="A28" s="122" t="s">
        <v>624</v>
      </c>
      <c r="B28" s="123"/>
      <c r="C28" s="123"/>
      <c r="D28" s="123"/>
      <c r="E28" s="123"/>
      <c r="F28" s="123"/>
      <c r="G28" s="124"/>
      <c r="H28" s="17"/>
      <c r="I28" s="37"/>
      <c r="K28" s="33"/>
      <c r="L28" t="s">
        <v>620</v>
      </c>
    </row>
    <row r="29" spans="1:12" ht="40.5" customHeight="1">
      <c r="A29" s="14"/>
      <c r="B29" s="85" t="s">
        <v>603</v>
      </c>
      <c r="C29" s="90" t="s">
        <v>655</v>
      </c>
      <c r="D29" s="88" t="s">
        <v>603</v>
      </c>
      <c r="E29" s="18" t="s">
        <v>383</v>
      </c>
      <c r="F29" s="32">
        <f t="shared" ref="F29:F46" si="7">I29*1.3</f>
        <v>4036.5</v>
      </c>
      <c r="G29" s="31">
        <f t="shared" ref="G29:G46" si="8">I29*1.2</f>
        <v>3726</v>
      </c>
      <c r="H29" s="16"/>
      <c r="I29" s="45">
        <v>3105</v>
      </c>
      <c r="J29" s="44">
        <v>0</v>
      </c>
      <c r="K29" s="16">
        <f t="shared" si="2"/>
        <v>310.5</v>
      </c>
    </row>
    <row r="30" spans="1:12" ht="40.5" customHeight="1">
      <c r="A30" s="14"/>
      <c r="B30" s="85" t="s">
        <v>604</v>
      </c>
      <c r="C30" s="90"/>
      <c r="D30" s="88" t="s">
        <v>604</v>
      </c>
      <c r="E30" s="18" t="s">
        <v>383</v>
      </c>
      <c r="F30" s="32">
        <f t="shared" si="7"/>
        <v>5590</v>
      </c>
      <c r="G30" s="31">
        <f t="shared" si="8"/>
        <v>5160</v>
      </c>
      <c r="H30" s="16"/>
      <c r="I30" s="45">
        <v>4300</v>
      </c>
      <c r="J30" s="44">
        <v>0</v>
      </c>
      <c r="K30" s="16">
        <f t="shared" si="2"/>
        <v>430</v>
      </c>
    </row>
    <row r="31" spans="1:12" ht="40.5" customHeight="1">
      <c r="A31" s="14"/>
      <c r="B31" s="85" t="s">
        <v>605</v>
      </c>
      <c r="C31" s="90" t="s">
        <v>656</v>
      </c>
      <c r="D31" s="88" t="s">
        <v>605</v>
      </c>
      <c r="E31" s="18" t="s">
        <v>383</v>
      </c>
      <c r="F31" s="32">
        <f t="shared" si="7"/>
        <v>6006</v>
      </c>
      <c r="G31" s="31">
        <f t="shared" si="8"/>
        <v>5544</v>
      </c>
      <c r="H31" s="16"/>
      <c r="I31" s="45">
        <v>4620</v>
      </c>
      <c r="J31" s="44">
        <v>0</v>
      </c>
      <c r="K31" s="16">
        <f t="shared" si="2"/>
        <v>462</v>
      </c>
    </row>
    <row r="32" spans="1:12" ht="40.5" customHeight="1">
      <c r="A32" s="14"/>
      <c r="B32" s="85" t="s">
        <v>606</v>
      </c>
      <c r="C32" s="90"/>
      <c r="D32" s="88" t="s">
        <v>606</v>
      </c>
      <c r="E32" s="18" t="s">
        <v>383</v>
      </c>
      <c r="F32" s="32">
        <f t="shared" si="7"/>
        <v>12870</v>
      </c>
      <c r="G32" s="31">
        <f t="shared" si="8"/>
        <v>11880</v>
      </c>
      <c r="H32" s="16"/>
      <c r="I32" s="45">
        <v>9900</v>
      </c>
      <c r="J32" s="44">
        <v>0</v>
      </c>
      <c r="K32" s="16">
        <f t="shared" si="2"/>
        <v>990</v>
      </c>
    </row>
    <row r="33" spans="1:12">
      <c r="A33" s="122" t="s">
        <v>625</v>
      </c>
      <c r="B33" s="123"/>
      <c r="C33" s="123"/>
      <c r="D33" s="136"/>
      <c r="E33" s="123"/>
      <c r="F33" s="123"/>
      <c r="G33" s="124"/>
      <c r="H33" s="17"/>
      <c r="I33" s="37"/>
      <c r="K33" s="33"/>
      <c r="L33" t="s">
        <v>619</v>
      </c>
    </row>
    <row r="34" spans="1:12" ht="191.25">
      <c r="A34" s="14"/>
      <c r="B34" s="26" t="s">
        <v>279</v>
      </c>
      <c r="C34" s="48">
        <v>84474</v>
      </c>
      <c r="D34" s="19" t="s">
        <v>657</v>
      </c>
      <c r="E34" s="47" t="s">
        <v>383</v>
      </c>
      <c r="F34" s="32">
        <f t="shared" si="7"/>
        <v>7475</v>
      </c>
      <c r="G34" s="31">
        <f t="shared" si="8"/>
        <v>6900</v>
      </c>
      <c r="H34" s="16"/>
      <c r="I34" s="45">
        <v>5750</v>
      </c>
      <c r="J34" s="44">
        <v>0</v>
      </c>
      <c r="K34" s="16">
        <f t="shared" si="2"/>
        <v>575</v>
      </c>
    </row>
    <row r="35" spans="1:12" ht="202.5">
      <c r="A35" s="14"/>
      <c r="B35" s="26" t="s">
        <v>276</v>
      </c>
      <c r="C35" s="48"/>
      <c r="D35" s="19" t="s">
        <v>607</v>
      </c>
      <c r="E35" s="47" t="s">
        <v>383</v>
      </c>
      <c r="F35" s="32">
        <f t="shared" si="7"/>
        <v>12519</v>
      </c>
      <c r="G35" s="31">
        <f t="shared" si="8"/>
        <v>11556</v>
      </c>
      <c r="H35" s="16"/>
      <c r="I35" s="45">
        <v>9630</v>
      </c>
      <c r="J35" s="44">
        <v>0</v>
      </c>
      <c r="K35" s="16">
        <f t="shared" si="2"/>
        <v>963</v>
      </c>
    </row>
    <row r="36" spans="1:12" ht="202.5">
      <c r="A36" s="14"/>
      <c r="B36" s="26" t="s">
        <v>277</v>
      </c>
      <c r="C36" s="48"/>
      <c r="D36" s="83" t="s">
        <v>608</v>
      </c>
      <c r="E36" s="47" t="s">
        <v>383</v>
      </c>
      <c r="F36" s="32">
        <f t="shared" si="7"/>
        <v>17095</v>
      </c>
      <c r="G36" s="31">
        <f t="shared" si="8"/>
        <v>15780</v>
      </c>
      <c r="H36" s="16"/>
      <c r="I36" s="45">
        <v>13150</v>
      </c>
      <c r="J36" s="44">
        <v>0</v>
      </c>
      <c r="K36" s="16">
        <f t="shared" si="2"/>
        <v>1315</v>
      </c>
    </row>
    <row r="37" spans="1:12" ht="202.5">
      <c r="A37" s="14"/>
      <c r="B37" s="26" t="s">
        <v>278</v>
      </c>
      <c r="C37" s="48" t="s">
        <v>658</v>
      </c>
      <c r="D37" s="19" t="s">
        <v>609</v>
      </c>
      <c r="E37" s="47" t="s">
        <v>383</v>
      </c>
      <c r="F37" s="32">
        <f t="shared" si="7"/>
        <v>32019</v>
      </c>
      <c r="G37" s="31">
        <f t="shared" si="8"/>
        <v>29556</v>
      </c>
      <c r="H37" s="16"/>
      <c r="I37" s="45">
        <v>24630</v>
      </c>
      <c r="J37" s="44">
        <v>0</v>
      </c>
      <c r="K37" s="16">
        <f t="shared" si="2"/>
        <v>2463</v>
      </c>
    </row>
    <row r="38" spans="1:12">
      <c r="A38" s="122" t="s">
        <v>610</v>
      </c>
      <c r="B38" s="123"/>
      <c r="C38" s="123"/>
      <c r="D38" s="136"/>
      <c r="E38" s="123"/>
      <c r="F38" s="123"/>
      <c r="G38" s="124"/>
      <c r="H38" s="17"/>
      <c r="I38" s="37"/>
      <c r="K38" s="33"/>
    </row>
    <row r="39" spans="1:12" ht="191.25">
      <c r="A39" s="14"/>
      <c r="B39" s="85" t="s">
        <v>280</v>
      </c>
      <c r="C39" s="91" t="s">
        <v>659</v>
      </c>
      <c r="D39" s="87" t="s">
        <v>611</v>
      </c>
      <c r="E39" s="47" t="s">
        <v>383</v>
      </c>
      <c r="F39" s="32">
        <f t="shared" si="7"/>
        <v>2145</v>
      </c>
      <c r="G39" s="31">
        <f t="shared" si="8"/>
        <v>1980</v>
      </c>
      <c r="H39" s="16"/>
      <c r="I39" s="45">
        <v>1650</v>
      </c>
      <c r="J39" s="44">
        <v>0</v>
      </c>
      <c r="K39" s="16">
        <f t="shared" si="2"/>
        <v>165</v>
      </c>
    </row>
    <row r="40" spans="1:12" ht="56.25">
      <c r="A40" s="14"/>
      <c r="B40" s="85" t="s">
        <v>274</v>
      </c>
      <c r="C40" s="91" t="s">
        <v>660</v>
      </c>
      <c r="D40" s="87" t="s">
        <v>275</v>
      </c>
      <c r="E40" s="47" t="s">
        <v>383</v>
      </c>
      <c r="F40" s="32">
        <f t="shared" si="7"/>
        <v>3107</v>
      </c>
      <c r="G40" s="31">
        <f t="shared" si="8"/>
        <v>2868</v>
      </c>
      <c r="H40" s="16"/>
      <c r="I40" s="45">
        <v>2390</v>
      </c>
      <c r="J40" s="44">
        <v>0</v>
      </c>
      <c r="K40" s="16">
        <f t="shared" si="2"/>
        <v>239</v>
      </c>
    </row>
    <row r="41" spans="1:12" ht="191.25">
      <c r="A41" s="14"/>
      <c r="B41" s="85" t="s">
        <v>281</v>
      </c>
      <c r="C41" s="91"/>
      <c r="D41" s="87" t="s">
        <v>612</v>
      </c>
      <c r="E41" s="47" t="s">
        <v>383</v>
      </c>
      <c r="F41" s="32">
        <f t="shared" si="7"/>
        <v>1846</v>
      </c>
      <c r="G41" s="31">
        <f t="shared" si="8"/>
        <v>1704</v>
      </c>
      <c r="H41" s="16"/>
      <c r="I41" s="45">
        <v>1420</v>
      </c>
      <c r="J41" s="44">
        <v>0</v>
      </c>
      <c r="K41" s="16">
        <f t="shared" si="2"/>
        <v>142</v>
      </c>
    </row>
    <row r="42" spans="1:12" ht="202.5">
      <c r="A42" s="14"/>
      <c r="B42" s="85" t="s">
        <v>283</v>
      </c>
      <c r="C42" s="91"/>
      <c r="D42" s="88" t="s">
        <v>613</v>
      </c>
      <c r="E42" s="47" t="s">
        <v>383</v>
      </c>
      <c r="F42" s="32">
        <f t="shared" si="7"/>
        <v>2028</v>
      </c>
      <c r="G42" s="31">
        <f t="shared" si="8"/>
        <v>1872</v>
      </c>
      <c r="H42" s="16"/>
      <c r="I42" s="45">
        <v>1560</v>
      </c>
      <c r="J42" s="44">
        <v>0</v>
      </c>
      <c r="K42" s="16">
        <f t="shared" si="2"/>
        <v>156</v>
      </c>
    </row>
    <row r="43" spans="1:12" ht="191.25">
      <c r="A43" s="14"/>
      <c r="B43" s="85" t="s">
        <v>284</v>
      </c>
      <c r="C43" s="91" t="s">
        <v>661</v>
      </c>
      <c r="D43" s="87" t="s">
        <v>614</v>
      </c>
      <c r="E43" s="47" t="s">
        <v>383</v>
      </c>
      <c r="F43" s="32">
        <f t="shared" si="7"/>
        <v>2808</v>
      </c>
      <c r="G43" s="31">
        <f t="shared" si="8"/>
        <v>2592</v>
      </c>
      <c r="H43" s="16"/>
      <c r="I43" s="45">
        <v>2160</v>
      </c>
      <c r="J43" s="44">
        <v>0</v>
      </c>
      <c r="K43" s="16">
        <f t="shared" si="2"/>
        <v>216</v>
      </c>
    </row>
    <row r="44" spans="1:12" ht="191.25">
      <c r="A44" s="14"/>
      <c r="B44" s="85" t="s">
        <v>285</v>
      </c>
      <c r="C44" s="91"/>
      <c r="D44" s="87" t="s">
        <v>615</v>
      </c>
      <c r="E44" s="47" t="s">
        <v>383</v>
      </c>
      <c r="F44" s="32">
        <f t="shared" si="7"/>
        <v>3003</v>
      </c>
      <c r="G44" s="31">
        <f t="shared" si="8"/>
        <v>2772</v>
      </c>
      <c r="H44" s="16"/>
      <c r="I44" s="45">
        <v>2310</v>
      </c>
      <c r="J44" s="44">
        <v>0</v>
      </c>
      <c r="K44" s="16">
        <f t="shared" si="2"/>
        <v>231</v>
      </c>
    </row>
    <row r="45" spans="1:12" ht="202.5">
      <c r="A45" s="14"/>
      <c r="B45" s="85" t="s">
        <v>286</v>
      </c>
      <c r="C45" s="91"/>
      <c r="D45" s="88" t="s">
        <v>616</v>
      </c>
      <c r="E45" s="47" t="s">
        <v>383</v>
      </c>
      <c r="F45" s="32">
        <f t="shared" si="7"/>
        <v>3068</v>
      </c>
      <c r="G45" s="31">
        <f t="shared" si="8"/>
        <v>2832</v>
      </c>
      <c r="H45" s="16"/>
      <c r="I45" s="45">
        <v>2360</v>
      </c>
      <c r="J45" s="44">
        <v>0</v>
      </c>
      <c r="K45" s="16">
        <f t="shared" si="2"/>
        <v>236</v>
      </c>
    </row>
    <row r="46" spans="1:12" ht="202.5">
      <c r="A46" s="14"/>
      <c r="B46" s="85" t="s">
        <v>282</v>
      </c>
      <c r="C46" s="91"/>
      <c r="D46" s="88" t="s">
        <v>617</v>
      </c>
      <c r="E46" s="47" t="s">
        <v>383</v>
      </c>
      <c r="F46" s="32">
        <f t="shared" si="7"/>
        <v>5980</v>
      </c>
      <c r="G46" s="31">
        <f t="shared" si="8"/>
        <v>5520</v>
      </c>
      <c r="H46" s="16"/>
      <c r="I46" s="45">
        <v>4600</v>
      </c>
      <c r="J46" s="44">
        <v>0</v>
      </c>
      <c r="K46" s="16">
        <f t="shared" si="2"/>
        <v>460</v>
      </c>
    </row>
  </sheetData>
  <sheetProtection password="EFF9" sheet="1" objects="1" scenarios="1"/>
  <mergeCells count="15">
    <mergeCell ref="A33:G33"/>
    <mergeCell ref="A38:G38"/>
    <mergeCell ref="E5:E6"/>
    <mergeCell ref="F5:G5"/>
    <mergeCell ref="A7:G7"/>
    <mergeCell ref="A28:G28"/>
    <mergeCell ref="A15:G15"/>
    <mergeCell ref="A24:G24"/>
    <mergeCell ref="A2:D2"/>
    <mergeCell ref="A3:D3"/>
    <mergeCell ref="A4:D4"/>
    <mergeCell ref="A5:A6"/>
    <mergeCell ref="B5:B6"/>
    <mergeCell ref="C5:C6"/>
    <mergeCell ref="D5:D6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Домофония</vt:lpstr>
      <vt:lpstr>IP Видео</vt:lpstr>
      <vt:lpstr>HD Видео</vt:lpstr>
      <vt:lpstr>Аналоговое Видео</vt:lpstr>
      <vt:lpstr>ОПС</vt:lpstr>
      <vt:lpstr>Доводчики</vt:lpstr>
      <vt:lpstr>Замки</vt:lpstr>
      <vt:lpstr>Сопутствующие</vt:lpstr>
      <vt:lpstr>АКБ</vt:lpstr>
      <vt:lpstr>Кабельная продукция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Игорь</cp:lastModifiedBy>
  <cp:lastPrinted>2019-01-31T09:22:16Z</cp:lastPrinted>
  <dcterms:created xsi:type="dcterms:W3CDTF">2010-11-08T11:02:21Z</dcterms:created>
  <dcterms:modified xsi:type="dcterms:W3CDTF">2019-01-31T09:37:07Z</dcterms:modified>
</cp:coreProperties>
</file>